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9435" windowHeight="8445" activeTab="1"/>
  </bookViews>
  <sheets>
    <sheet name="Bracket" sheetId="2" r:id="rId1"/>
    <sheet name="Draft" sheetId="1" r:id="rId2"/>
  </sheets>
  <calcPr calcId="125725"/>
</workbook>
</file>

<file path=xl/calcChain.xml><?xml version="1.0" encoding="utf-8"?>
<calcChain xmlns="http://schemas.openxmlformats.org/spreadsheetml/2006/main">
  <c r="E18" i="1"/>
  <c r="K9"/>
  <c r="K8"/>
  <c r="K7"/>
  <c r="K6"/>
  <c r="K5"/>
  <c r="K4"/>
  <c r="K3"/>
  <c r="K2"/>
  <c r="M18" l="1"/>
  <c r="M19" s="1"/>
  <c r="I19"/>
  <c r="I3"/>
  <c r="I4"/>
  <c r="I5"/>
  <c r="I6"/>
  <c r="I7"/>
  <c r="I8"/>
  <c r="I9"/>
  <c r="I15"/>
  <c r="I16"/>
  <c r="I17"/>
  <c r="I18"/>
  <c r="I20"/>
  <c r="I21"/>
  <c r="G15"/>
  <c r="G16"/>
  <c r="G17"/>
  <c r="G18"/>
  <c r="G19"/>
  <c r="G20"/>
  <c r="G21"/>
  <c r="E15"/>
  <c r="E16"/>
  <c r="E17"/>
  <c r="E19"/>
  <c r="E20"/>
  <c r="E21"/>
  <c r="C15"/>
  <c r="C16"/>
  <c r="C17"/>
  <c r="C18"/>
  <c r="C19"/>
  <c r="C20"/>
  <c r="C21"/>
  <c r="I14"/>
  <c r="G14"/>
  <c r="E14"/>
  <c r="C14"/>
  <c r="G3"/>
  <c r="G4"/>
  <c r="G5"/>
  <c r="G6"/>
  <c r="G7"/>
  <c r="G8"/>
  <c r="G9"/>
  <c r="I2"/>
  <c r="G2"/>
  <c r="E3"/>
  <c r="E4"/>
  <c r="E5"/>
  <c r="E6"/>
  <c r="E7"/>
  <c r="E8"/>
  <c r="E9"/>
  <c r="E2"/>
  <c r="C3"/>
  <c r="C4"/>
  <c r="C5"/>
  <c r="C6"/>
  <c r="C7"/>
  <c r="C8"/>
  <c r="C9"/>
  <c r="C2"/>
  <c r="C22" l="1"/>
  <c r="L6" s="1"/>
  <c r="I10"/>
  <c r="L5" s="1"/>
  <c r="I22"/>
  <c r="L9" s="1"/>
  <c r="G22"/>
  <c r="L8" s="1"/>
  <c r="E22"/>
  <c r="L7" s="1"/>
  <c r="G10"/>
  <c r="L4" s="1"/>
  <c r="E10"/>
  <c r="L3" s="1"/>
  <c r="C10"/>
  <c r="L2" s="1"/>
  <c r="L14" l="1"/>
  <c r="L11"/>
  <c r="M2" s="1"/>
  <c r="M3" l="1"/>
  <c r="M7"/>
  <c r="M6"/>
  <c r="M9"/>
  <c r="M5"/>
  <c r="M8"/>
  <c r="M4"/>
</calcChain>
</file>

<file path=xl/comments1.xml><?xml version="1.0" encoding="utf-8"?>
<comments xmlns="http://schemas.openxmlformats.org/spreadsheetml/2006/main">
  <authors>
    <author>rkamprath</author>
  </authors>
  <commentList>
    <comment ref="O1" authorId="0">
      <text>
        <r>
          <rPr>
            <b/>
            <sz val="9"/>
            <color indexed="81"/>
            <rFont val="Tahoma"/>
            <family val="2"/>
          </rPr>
          <t xml:space="preserve">Wins per Team Left needed to win
</t>
        </r>
      </text>
    </comment>
  </commentList>
</comments>
</file>

<file path=xl/sharedStrings.xml><?xml version="1.0" encoding="utf-8"?>
<sst xmlns="http://schemas.openxmlformats.org/spreadsheetml/2006/main" count="225" uniqueCount="89">
  <si>
    <t>TIE BREAKER</t>
  </si>
  <si>
    <t>TOTAL POINTS</t>
  </si>
  <si>
    <t>WINS</t>
  </si>
  <si>
    <t>OUT</t>
  </si>
  <si>
    <t>max</t>
  </si>
  <si>
    <t>----</t>
  </si>
  <si>
    <t>Games Back</t>
  </si>
  <si>
    <t>Teams Left</t>
  </si>
  <si>
    <t>Wins</t>
  </si>
  <si>
    <t>crosscheck</t>
  </si>
  <si>
    <t>Final Place</t>
  </si>
  <si>
    <t>max pts left</t>
  </si>
  <si>
    <t>6 max games</t>
  </si>
  <si>
    <t xml:space="preserve"> </t>
  </si>
  <si>
    <t>per team</t>
  </si>
  <si>
    <t>o/u total</t>
  </si>
  <si>
    <t>(120 total)</t>
  </si>
  <si>
    <t>Ohio State</t>
  </si>
  <si>
    <t>Villanova</t>
  </si>
  <si>
    <t>George Mason</t>
  </si>
  <si>
    <t>West Virginia</t>
  </si>
  <si>
    <t>Kentucky</t>
  </si>
  <si>
    <t>Princeton</t>
  </si>
  <si>
    <t>Xavier</t>
  </si>
  <si>
    <t>Marquette</t>
  </si>
  <si>
    <t>Syracuse</t>
  </si>
  <si>
    <t>Indiana State</t>
  </si>
  <si>
    <t>Washington</t>
  </si>
  <si>
    <t>North Carolina</t>
  </si>
  <si>
    <t>Long Island</t>
  </si>
  <si>
    <t>Duke</t>
  </si>
  <si>
    <t>Hampton</t>
  </si>
  <si>
    <t>Michigan</t>
  </si>
  <si>
    <t>Tennessee</t>
  </si>
  <si>
    <t>Arizona</t>
  </si>
  <si>
    <t>Memphis</t>
  </si>
  <si>
    <t>Texas</t>
  </si>
  <si>
    <t>Oakland</t>
  </si>
  <si>
    <t>Cincinnati</t>
  </si>
  <si>
    <t>Missouri</t>
  </si>
  <si>
    <t>Connecticut</t>
  </si>
  <si>
    <t>Bucknell</t>
  </si>
  <si>
    <t>Temple</t>
  </si>
  <si>
    <t>Penn State</t>
  </si>
  <si>
    <t>San Diego State</t>
  </si>
  <si>
    <t>Northern Colorado</t>
  </si>
  <si>
    <t>Kansas</t>
  </si>
  <si>
    <t>Boston</t>
  </si>
  <si>
    <t>Florida</t>
  </si>
  <si>
    <t>Michigan State</t>
  </si>
  <si>
    <t>UCLA</t>
  </si>
  <si>
    <t>UCSB</t>
  </si>
  <si>
    <t>Wofford</t>
  </si>
  <si>
    <t>Brigham Young</t>
  </si>
  <si>
    <t>Gonzaga</t>
  </si>
  <si>
    <t>St. John</t>
  </si>
  <si>
    <t>Belmont</t>
  </si>
  <si>
    <t>Wisconsin</t>
  </si>
  <si>
    <t>Utah State</t>
  </si>
  <si>
    <t>Kansas State</t>
  </si>
  <si>
    <t>Old Dominion</t>
  </si>
  <si>
    <t>Butler</t>
  </si>
  <si>
    <t>Pittsburgh</t>
  </si>
  <si>
    <t>Akron</t>
  </si>
  <si>
    <t>Notre Dame</t>
  </si>
  <si>
    <t>Florida State</t>
  </si>
  <si>
    <t>Texas A&amp;M</t>
  </si>
  <si>
    <t>St. Peter</t>
  </si>
  <si>
    <t>Purdue</t>
  </si>
  <si>
    <t>Georgetown</t>
  </si>
  <si>
    <t>Morehead</t>
  </si>
  <si>
    <t>Louisville</t>
  </si>
  <si>
    <t>Richmond</t>
  </si>
  <si>
    <t>Vanderbilt</t>
  </si>
  <si>
    <t>Illinois</t>
  </si>
  <si>
    <t>UNLV</t>
  </si>
  <si>
    <t>Georgia</t>
  </si>
  <si>
    <t>Mitch</t>
  </si>
  <si>
    <t>Nicole</t>
  </si>
  <si>
    <t>TJ</t>
  </si>
  <si>
    <t>Greg</t>
  </si>
  <si>
    <t>Rich</t>
  </si>
  <si>
    <t>James</t>
  </si>
  <si>
    <t>Tate</t>
  </si>
  <si>
    <t>Franco</t>
  </si>
  <si>
    <t>Clemson</t>
  </si>
  <si>
    <t>UTSA</t>
  </si>
  <si>
    <t>UNC-Ashville</t>
  </si>
  <si>
    <t>VCU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</si>
</sst>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0" xfId="0" applyFill="1" applyAlignment="1">
      <alignment horizontal="center"/>
    </xf>
    <xf numFmtId="0" fontId="0" fillId="0" borderId="0" xfId="0" quotePrefix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0" fillId="0" borderId="17" xfId="0" quotePrefix="1" applyBorder="1"/>
    <xf numFmtId="0" fontId="0" fillId="0" borderId="3" xfId="0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left"/>
    </xf>
    <xf numFmtId="0" fontId="0" fillId="3" borderId="2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2">
    <dxf>
      <font>
        <strike/>
      </font>
      <fill>
        <patternFill>
          <bgColor rgb="FFFF0000"/>
        </patternFill>
      </fill>
    </dxf>
    <dxf>
      <fill>
        <patternFill>
          <bgColor rgb="FF1ED02F"/>
        </patternFill>
      </fill>
    </dxf>
  </dxfs>
  <tableStyles count="0" defaultTableStyle="TableStyleMedium9" defaultPivotStyle="PivotStyleLight16"/>
  <colors>
    <mruColors>
      <color rgb="FF1ED02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opLeftCell="A10" workbookViewId="0">
      <selection activeCell="H25" sqref="H25"/>
    </sheetView>
  </sheetViews>
  <sheetFormatPr defaultRowHeight="15"/>
  <cols>
    <col min="1" max="1" width="3" bestFit="1" customWidth="1"/>
    <col min="2" max="2" width="17.85546875" bestFit="1" customWidth="1"/>
    <col min="3" max="4" width="14.85546875" bestFit="1" customWidth="1"/>
    <col min="5" max="5" width="14" bestFit="1" customWidth="1"/>
    <col min="6" max="6" width="11.7109375" bestFit="1" customWidth="1"/>
    <col min="7" max="7" width="5.7109375" customWidth="1"/>
    <col min="8" max="8" width="12.7109375" bestFit="1" customWidth="1"/>
    <col min="9" max="9" width="6" customWidth="1"/>
    <col min="10" max="11" width="12.85546875" bestFit="1" customWidth="1"/>
    <col min="12" max="13" width="14.28515625" bestFit="1" customWidth="1"/>
    <col min="14" max="14" width="3.7109375" hidden="1" customWidth="1"/>
    <col min="15" max="15" width="15.42578125" bestFit="1" customWidth="1"/>
    <col min="16" max="16" width="3" bestFit="1" customWidth="1"/>
  </cols>
  <sheetData>
    <row r="1" spans="1:16" ht="9" customHeight="1" thickBot="1"/>
    <row r="2" spans="1:16" ht="15.75" thickBot="1">
      <c r="A2" s="12">
        <v>1</v>
      </c>
      <c r="B2" s="13" t="s">
        <v>17</v>
      </c>
      <c r="C2" s="17" t="s">
        <v>17</v>
      </c>
      <c r="M2" s="17" t="s">
        <v>46</v>
      </c>
      <c r="O2" s="23" t="s">
        <v>46</v>
      </c>
      <c r="P2" s="24">
        <v>1</v>
      </c>
    </row>
    <row r="3" spans="1:16" ht="15.75" thickBot="1">
      <c r="A3" s="14">
        <v>16</v>
      </c>
      <c r="B3" s="15" t="s">
        <v>86</v>
      </c>
      <c r="D3" s="19" t="s">
        <v>17</v>
      </c>
      <c r="K3" s="20"/>
      <c r="L3" s="21" t="s">
        <v>46</v>
      </c>
      <c r="O3" s="25" t="s">
        <v>47</v>
      </c>
      <c r="P3" s="26">
        <v>16</v>
      </c>
    </row>
    <row r="4" spans="1:16" ht="5.25" customHeight="1" thickBot="1">
      <c r="A4" s="2"/>
      <c r="D4" s="18"/>
      <c r="E4" s="18"/>
      <c r="K4" s="22"/>
      <c r="L4" s="22"/>
      <c r="P4" s="2"/>
    </row>
    <row r="5" spans="1:16" ht="15.75" thickBot="1">
      <c r="A5" s="16">
        <v>8</v>
      </c>
      <c r="B5" s="13" t="s">
        <v>19</v>
      </c>
      <c r="C5" s="17" t="s">
        <v>19</v>
      </c>
      <c r="D5" s="18"/>
      <c r="E5" s="18"/>
      <c r="K5" s="22"/>
      <c r="L5" s="22"/>
      <c r="M5" s="17" t="s">
        <v>74</v>
      </c>
      <c r="O5" s="23" t="s">
        <v>75</v>
      </c>
      <c r="P5" s="27">
        <v>8</v>
      </c>
    </row>
    <row r="6" spans="1:16" ht="15.75" thickBot="1">
      <c r="A6" s="14">
        <v>9</v>
      </c>
      <c r="B6" s="15" t="s">
        <v>18</v>
      </c>
      <c r="E6" s="19" t="s">
        <v>21</v>
      </c>
      <c r="F6" s="20"/>
      <c r="J6" s="20"/>
      <c r="K6" s="21" t="s">
        <v>46</v>
      </c>
      <c r="O6" s="25" t="s">
        <v>74</v>
      </c>
      <c r="P6" s="26">
        <v>9</v>
      </c>
    </row>
    <row r="7" spans="1:16" ht="5.25" customHeight="1" thickBot="1">
      <c r="A7" s="2"/>
      <c r="E7" s="18"/>
      <c r="F7" s="18"/>
      <c r="G7" s="20"/>
      <c r="I7" s="20"/>
      <c r="J7" s="22"/>
      <c r="K7" s="22"/>
      <c r="P7" s="2"/>
    </row>
    <row r="8" spans="1:16" ht="15.75" thickBot="1">
      <c r="A8" s="16">
        <v>5</v>
      </c>
      <c r="B8" s="13" t="s">
        <v>20</v>
      </c>
      <c r="C8" s="17" t="s">
        <v>20</v>
      </c>
      <c r="E8" s="18"/>
      <c r="F8" s="18"/>
      <c r="G8" s="20"/>
      <c r="I8" s="20"/>
      <c r="J8" s="22"/>
      <c r="K8" s="22"/>
      <c r="L8" s="20"/>
      <c r="M8" s="17" t="s">
        <v>72</v>
      </c>
      <c r="O8" s="23" t="s">
        <v>73</v>
      </c>
      <c r="P8" s="27">
        <v>5</v>
      </c>
    </row>
    <row r="9" spans="1:16" ht="15.75" thickBot="1">
      <c r="A9" s="14">
        <v>12</v>
      </c>
      <c r="B9" s="15" t="s">
        <v>85</v>
      </c>
      <c r="D9" s="19" t="s">
        <v>21</v>
      </c>
      <c r="E9" s="18"/>
      <c r="F9" s="18"/>
      <c r="G9" s="20"/>
      <c r="I9" s="20"/>
      <c r="J9" s="22"/>
      <c r="K9" s="22"/>
      <c r="L9" s="21" t="s">
        <v>72</v>
      </c>
      <c r="O9" s="25" t="s">
        <v>72</v>
      </c>
      <c r="P9" s="26">
        <v>12</v>
      </c>
    </row>
    <row r="10" spans="1:16" ht="5.25" customHeight="1" thickBot="1">
      <c r="A10" s="2"/>
      <c r="D10" s="18"/>
      <c r="F10" s="18"/>
      <c r="G10" s="20"/>
      <c r="I10" s="20"/>
      <c r="J10" s="22"/>
      <c r="K10" s="20"/>
      <c r="L10" s="22"/>
      <c r="P10" s="2"/>
    </row>
    <row r="11" spans="1:16" ht="15.75" thickBot="1">
      <c r="A11" s="16">
        <v>4</v>
      </c>
      <c r="B11" s="13" t="s">
        <v>21</v>
      </c>
      <c r="C11" s="17" t="s">
        <v>21</v>
      </c>
      <c r="D11" s="18"/>
      <c r="F11" s="18"/>
      <c r="G11" s="20"/>
      <c r="I11" s="20"/>
      <c r="J11" s="22"/>
      <c r="K11" s="20"/>
      <c r="L11" s="22"/>
      <c r="M11" s="17" t="s">
        <v>70</v>
      </c>
      <c r="O11" s="23" t="s">
        <v>71</v>
      </c>
      <c r="P11" s="27">
        <v>4</v>
      </c>
    </row>
    <row r="12" spans="1:16" ht="15.75" thickBot="1">
      <c r="A12" s="14">
        <v>13</v>
      </c>
      <c r="B12" s="15" t="s">
        <v>22</v>
      </c>
      <c r="F12" s="19" t="s">
        <v>21</v>
      </c>
      <c r="G12" s="20"/>
      <c r="I12" s="20"/>
      <c r="J12" s="21" t="s">
        <v>88</v>
      </c>
      <c r="K12" s="20"/>
      <c r="O12" s="25" t="s">
        <v>70</v>
      </c>
      <c r="P12" s="26">
        <v>13</v>
      </c>
    </row>
    <row r="13" spans="1:16" ht="6" customHeight="1" thickBot="1">
      <c r="A13" s="2"/>
      <c r="F13" s="18"/>
      <c r="G13" s="20"/>
      <c r="I13" s="20"/>
      <c r="J13" s="22"/>
      <c r="K13" s="20"/>
      <c r="P13" s="2"/>
    </row>
    <row r="14" spans="1:16" ht="15.75" thickBot="1">
      <c r="A14" s="16">
        <v>6</v>
      </c>
      <c r="B14" s="13" t="s">
        <v>23</v>
      </c>
      <c r="C14" s="17" t="s">
        <v>24</v>
      </c>
      <c r="F14" s="18"/>
      <c r="G14" s="20"/>
      <c r="I14" s="20"/>
      <c r="J14" s="22"/>
      <c r="K14" s="20"/>
      <c r="M14" s="17" t="s">
        <v>88</v>
      </c>
      <c r="O14" s="23" t="s">
        <v>69</v>
      </c>
      <c r="P14" s="27">
        <v>6</v>
      </c>
    </row>
    <row r="15" spans="1:16" ht="15.75" thickBot="1">
      <c r="A15" s="14">
        <v>11</v>
      </c>
      <c r="B15" s="15" t="s">
        <v>24</v>
      </c>
      <c r="D15" s="19" t="s">
        <v>24</v>
      </c>
      <c r="F15" s="18"/>
      <c r="G15" s="20"/>
      <c r="H15" s="20"/>
      <c r="I15" s="20"/>
      <c r="J15" s="22"/>
      <c r="K15" s="20"/>
      <c r="L15" s="21" t="s">
        <v>88</v>
      </c>
      <c r="O15" s="25" t="s">
        <v>88</v>
      </c>
      <c r="P15" s="26">
        <v>11</v>
      </c>
    </row>
    <row r="16" spans="1:16" ht="5.25" customHeight="1" thickBot="1">
      <c r="A16" s="2"/>
      <c r="D16" s="18"/>
      <c r="E16" s="18"/>
      <c r="F16" s="18"/>
      <c r="G16" s="20"/>
      <c r="I16" s="20"/>
      <c r="J16" s="22"/>
      <c r="K16" s="22"/>
      <c r="L16" s="22"/>
      <c r="P16" s="2"/>
    </row>
    <row r="17" spans="1:16" ht="15.75" thickBot="1">
      <c r="A17" s="16">
        <v>3</v>
      </c>
      <c r="B17" s="13" t="s">
        <v>25</v>
      </c>
      <c r="C17" s="17" t="s">
        <v>25</v>
      </c>
      <c r="D17" s="18"/>
      <c r="E17" s="18"/>
      <c r="F17" s="18"/>
      <c r="G17" s="20"/>
      <c r="I17" s="20"/>
      <c r="J17" s="22"/>
      <c r="K17" s="22"/>
      <c r="L17" s="22"/>
      <c r="M17" s="17" t="s">
        <v>68</v>
      </c>
      <c r="O17" s="23" t="s">
        <v>68</v>
      </c>
      <c r="P17" s="27">
        <v>3</v>
      </c>
    </row>
    <row r="18" spans="1:16" ht="15.75" thickBot="1">
      <c r="A18" s="14">
        <v>14</v>
      </c>
      <c r="B18" s="15" t="s">
        <v>26</v>
      </c>
      <c r="E18" s="19" t="s">
        <v>28</v>
      </c>
      <c r="F18" s="18"/>
      <c r="G18" s="20"/>
      <c r="I18" s="20"/>
      <c r="J18" s="22"/>
      <c r="K18" s="21" t="s">
        <v>88</v>
      </c>
      <c r="O18" s="25" t="s">
        <v>67</v>
      </c>
      <c r="P18" s="26">
        <v>14</v>
      </c>
    </row>
    <row r="19" spans="1:16" ht="6" customHeight="1" thickBot="1">
      <c r="A19" s="2"/>
      <c r="E19" s="18"/>
      <c r="K19" s="22"/>
      <c r="P19" s="2"/>
    </row>
    <row r="20" spans="1:16" ht="15.75" thickBot="1">
      <c r="A20" s="16">
        <v>7</v>
      </c>
      <c r="B20" s="13" t="s">
        <v>27</v>
      </c>
      <c r="C20" s="17" t="s">
        <v>27</v>
      </c>
      <c r="E20" s="18"/>
      <c r="K20" s="22"/>
      <c r="M20" s="17" t="s">
        <v>65</v>
      </c>
      <c r="O20" s="23" t="s">
        <v>66</v>
      </c>
      <c r="P20" s="27">
        <v>7</v>
      </c>
    </row>
    <row r="21" spans="1:16" ht="15.75" thickBot="1">
      <c r="A21" s="14">
        <v>10</v>
      </c>
      <c r="B21" s="15" t="s">
        <v>76</v>
      </c>
      <c r="D21" s="19" t="s">
        <v>28</v>
      </c>
      <c r="E21" s="18"/>
      <c r="K21" s="22"/>
      <c r="L21" s="21" t="s">
        <v>65</v>
      </c>
      <c r="O21" s="25" t="s">
        <v>65</v>
      </c>
      <c r="P21" s="26">
        <v>10</v>
      </c>
    </row>
    <row r="22" spans="1:16" ht="5.25" customHeight="1" thickBot="1">
      <c r="A22" s="2"/>
      <c r="D22" s="18"/>
      <c r="K22" s="20"/>
      <c r="L22" s="22"/>
      <c r="P22" s="2"/>
    </row>
    <row r="23" spans="1:16" ht="15.75" thickBot="1">
      <c r="A23" s="16">
        <v>2</v>
      </c>
      <c r="B23" s="13" t="s">
        <v>28</v>
      </c>
      <c r="C23" s="17" t="s">
        <v>28</v>
      </c>
      <c r="D23" s="18"/>
      <c r="K23" s="20"/>
      <c r="L23" s="22"/>
      <c r="M23" s="17" t="s">
        <v>64</v>
      </c>
      <c r="O23" s="23" t="s">
        <v>64</v>
      </c>
      <c r="P23" s="27">
        <v>2</v>
      </c>
    </row>
    <row r="24" spans="1:16" ht="15.75" thickBot="1">
      <c r="A24" s="14">
        <v>15</v>
      </c>
      <c r="B24" s="15" t="s">
        <v>29</v>
      </c>
      <c r="F24" s="19" t="s">
        <v>40</v>
      </c>
      <c r="G24" s="20"/>
      <c r="H24" s="31" t="s">
        <v>40</v>
      </c>
      <c r="I24" s="20"/>
      <c r="J24" s="19" t="s">
        <v>61</v>
      </c>
      <c r="O24" s="25" t="s">
        <v>63</v>
      </c>
      <c r="P24" s="26">
        <v>15</v>
      </c>
    </row>
    <row r="25" spans="1:16" ht="9.9499999999999993" customHeight="1"/>
    <row r="26" spans="1:16" ht="9.9499999999999993" customHeight="1" thickBot="1"/>
    <row r="27" spans="1:16" ht="15.75" thickBot="1">
      <c r="A27" s="12">
        <v>1</v>
      </c>
      <c r="B27" s="13" t="s">
        <v>30</v>
      </c>
      <c r="C27" s="17" t="s">
        <v>30</v>
      </c>
      <c r="M27" s="17" t="s">
        <v>62</v>
      </c>
      <c r="O27" s="23" t="s">
        <v>62</v>
      </c>
      <c r="P27" s="24">
        <v>1</v>
      </c>
    </row>
    <row r="28" spans="1:16" ht="15.75" thickBot="1">
      <c r="A28" s="14">
        <v>16</v>
      </c>
      <c r="B28" s="15" t="s">
        <v>31</v>
      </c>
      <c r="D28" s="19" t="s">
        <v>30</v>
      </c>
      <c r="K28" s="20"/>
      <c r="L28" s="21" t="s">
        <v>61</v>
      </c>
      <c r="O28" s="25" t="s">
        <v>87</v>
      </c>
      <c r="P28" s="26">
        <v>16</v>
      </c>
    </row>
    <row r="29" spans="1:16" ht="9" customHeight="1" thickBot="1">
      <c r="A29" s="2"/>
      <c r="D29" s="18"/>
      <c r="E29" s="18"/>
      <c r="K29" s="22"/>
      <c r="L29" s="22"/>
      <c r="P29" s="2"/>
    </row>
    <row r="30" spans="1:16" ht="15.75" thickBot="1">
      <c r="A30" s="16">
        <v>8</v>
      </c>
      <c r="B30" s="13" t="s">
        <v>32</v>
      </c>
      <c r="C30" s="17" t="s">
        <v>32</v>
      </c>
      <c r="D30" s="18"/>
      <c r="E30" s="18"/>
      <c r="K30" s="22"/>
      <c r="L30" s="22"/>
      <c r="M30" s="17" t="s">
        <v>61</v>
      </c>
      <c r="O30" s="23" t="s">
        <v>61</v>
      </c>
      <c r="P30" s="27">
        <v>8</v>
      </c>
    </row>
    <row r="31" spans="1:16" ht="15.75" thickBot="1">
      <c r="A31" s="14">
        <v>9</v>
      </c>
      <c r="B31" s="15" t="s">
        <v>33</v>
      </c>
      <c r="E31" s="19" t="s">
        <v>34</v>
      </c>
      <c r="F31" s="20"/>
      <c r="J31" s="20"/>
      <c r="K31" s="21" t="s">
        <v>61</v>
      </c>
      <c r="O31" s="25" t="s">
        <v>60</v>
      </c>
      <c r="P31" s="26">
        <v>9</v>
      </c>
    </row>
    <row r="32" spans="1:16" ht="5.25" customHeight="1" thickBot="1">
      <c r="A32" s="2"/>
      <c r="E32" s="18"/>
      <c r="F32" s="18"/>
      <c r="G32" s="20"/>
      <c r="I32" s="20"/>
      <c r="J32" s="22"/>
      <c r="K32" s="22"/>
      <c r="P32" s="2"/>
    </row>
    <row r="33" spans="1:16" ht="15.75" thickBot="1">
      <c r="A33" s="16">
        <v>5</v>
      </c>
      <c r="B33" s="13" t="s">
        <v>34</v>
      </c>
      <c r="C33" s="17" t="s">
        <v>34</v>
      </c>
      <c r="E33" s="18"/>
      <c r="F33" s="18"/>
      <c r="G33" s="20"/>
      <c r="I33" s="20"/>
      <c r="J33" s="22"/>
      <c r="K33" s="22"/>
      <c r="L33" s="20"/>
      <c r="M33" s="17" t="s">
        <v>59</v>
      </c>
      <c r="O33" s="23" t="s">
        <v>59</v>
      </c>
      <c r="P33" s="27">
        <v>5</v>
      </c>
    </row>
    <row r="34" spans="1:16" ht="15.75" thickBot="1">
      <c r="A34" s="14">
        <v>12</v>
      </c>
      <c r="B34" s="15" t="s">
        <v>35</v>
      </c>
      <c r="D34" s="19" t="s">
        <v>34</v>
      </c>
      <c r="E34" s="18"/>
      <c r="F34" s="18"/>
      <c r="G34" s="20"/>
      <c r="I34" s="20"/>
      <c r="J34" s="22"/>
      <c r="K34" s="22"/>
      <c r="L34" s="21" t="s">
        <v>57</v>
      </c>
      <c r="O34" s="25" t="s">
        <v>58</v>
      </c>
      <c r="P34" s="26">
        <v>12</v>
      </c>
    </row>
    <row r="35" spans="1:16" ht="5.25" customHeight="1" thickBot="1">
      <c r="A35" s="2"/>
      <c r="D35" s="18"/>
      <c r="F35" s="18"/>
      <c r="G35" s="20"/>
      <c r="I35" s="20"/>
      <c r="J35" s="22"/>
      <c r="K35" s="20"/>
      <c r="L35" s="22"/>
      <c r="P35" s="2"/>
    </row>
    <row r="36" spans="1:16" ht="15.75" thickBot="1">
      <c r="A36" s="16">
        <v>4</v>
      </c>
      <c r="B36" s="13" t="s">
        <v>36</v>
      </c>
      <c r="C36" s="17" t="s">
        <v>36</v>
      </c>
      <c r="D36" s="18"/>
      <c r="F36" s="18"/>
      <c r="G36" s="20"/>
      <c r="I36" s="20"/>
      <c r="J36" s="22"/>
      <c r="K36" s="20"/>
      <c r="L36" s="22"/>
      <c r="M36" s="17" t="s">
        <v>57</v>
      </c>
      <c r="O36" s="23" t="s">
        <v>57</v>
      </c>
      <c r="P36" s="27">
        <v>4</v>
      </c>
    </row>
    <row r="37" spans="1:16" ht="15.75" thickBot="1">
      <c r="A37" s="14">
        <v>13</v>
      </c>
      <c r="B37" s="15" t="s">
        <v>37</v>
      </c>
      <c r="F37" s="19" t="s">
        <v>40</v>
      </c>
      <c r="G37" s="20"/>
      <c r="I37" s="20"/>
      <c r="J37" s="21" t="s">
        <v>61</v>
      </c>
      <c r="K37" s="20"/>
      <c r="O37" s="25" t="s">
        <v>56</v>
      </c>
      <c r="P37" s="26">
        <v>13</v>
      </c>
    </row>
    <row r="38" spans="1:16" ht="6" customHeight="1" thickBot="1">
      <c r="A38" s="2"/>
      <c r="F38" s="18"/>
      <c r="G38" s="20"/>
      <c r="I38" s="20"/>
      <c r="J38" s="22"/>
      <c r="K38" s="20"/>
      <c r="P38" s="2"/>
    </row>
    <row r="39" spans="1:16" ht="15.75" thickBot="1">
      <c r="A39" s="16">
        <v>6</v>
      </c>
      <c r="B39" s="13" t="s">
        <v>38</v>
      </c>
      <c r="C39" s="17" t="s">
        <v>38</v>
      </c>
      <c r="F39" s="18"/>
      <c r="G39" s="20"/>
      <c r="I39" s="20"/>
      <c r="J39" s="22"/>
      <c r="K39" s="20"/>
      <c r="M39" s="17" t="s">
        <v>54</v>
      </c>
      <c r="O39" s="23" t="s">
        <v>55</v>
      </c>
      <c r="P39" s="27">
        <v>6</v>
      </c>
    </row>
    <row r="40" spans="1:16" ht="15.75" thickBot="1">
      <c r="A40" s="14">
        <v>11</v>
      </c>
      <c r="B40" s="15" t="s">
        <v>39</v>
      </c>
      <c r="D40" s="19" t="s">
        <v>40</v>
      </c>
      <c r="F40" s="18"/>
      <c r="G40" s="20"/>
      <c r="I40" s="20"/>
      <c r="J40" s="22"/>
      <c r="K40" s="20"/>
      <c r="L40" s="21" t="s">
        <v>53</v>
      </c>
      <c r="O40" s="25" t="s">
        <v>54</v>
      </c>
      <c r="P40" s="26">
        <v>11</v>
      </c>
    </row>
    <row r="41" spans="1:16" ht="7.5" customHeight="1" thickBot="1">
      <c r="A41" s="2"/>
      <c r="D41" s="18"/>
      <c r="E41" s="18"/>
      <c r="F41" s="18"/>
      <c r="G41" s="20"/>
      <c r="I41" s="20"/>
      <c r="J41" s="22"/>
      <c r="K41" s="22"/>
      <c r="L41" s="22"/>
      <c r="P41" s="2"/>
    </row>
    <row r="42" spans="1:16" ht="15.75" thickBot="1">
      <c r="A42" s="16">
        <v>3</v>
      </c>
      <c r="B42" s="13" t="s">
        <v>40</v>
      </c>
      <c r="C42" s="17" t="s">
        <v>40</v>
      </c>
      <c r="D42" s="18"/>
      <c r="E42" s="18"/>
      <c r="F42" s="18"/>
      <c r="G42" s="20"/>
      <c r="I42" s="20"/>
      <c r="J42" s="22"/>
      <c r="K42" s="22"/>
      <c r="L42" s="22"/>
      <c r="M42" s="17" t="s">
        <v>53</v>
      </c>
      <c r="O42" s="23" t="s">
        <v>53</v>
      </c>
      <c r="P42" s="27">
        <v>3</v>
      </c>
    </row>
    <row r="43" spans="1:16" ht="15.75" thickBot="1">
      <c r="A43" s="14">
        <v>14</v>
      </c>
      <c r="B43" s="15" t="s">
        <v>41</v>
      </c>
      <c r="E43" s="19" t="s">
        <v>40</v>
      </c>
      <c r="F43" s="18"/>
      <c r="G43" s="20"/>
      <c r="I43" s="20"/>
      <c r="J43" s="22"/>
      <c r="K43" s="21" t="s">
        <v>48</v>
      </c>
      <c r="O43" s="25" t="s">
        <v>52</v>
      </c>
      <c r="P43" s="26">
        <v>14</v>
      </c>
    </row>
    <row r="44" spans="1:16" ht="5.25" customHeight="1" thickBot="1">
      <c r="A44" s="2"/>
      <c r="B44" s="28"/>
      <c r="E44" s="18"/>
      <c r="K44" s="22"/>
      <c r="P44" s="2"/>
    </row>
    <row r="45" spans="1:16" ht="15.75" thickBot="1">
      <c r="A45" s="16">
        <v>7</v>
      </c>
      <c r="B45" s="13" t="s">
        <v>42</v>
      </c>
      <c r="C45" s="17" t="s">
        <v>42</v>
      </c>
      <c r="E45" s="18"/>
      <c r="K45" s="22"/>
      <c r="M45" s="17" t="s">
        <v>50</v>
      </c>
      <c r="O45" s="23" t="s">
        <v>50</v>
      </c>
      <c r="P45" s="27">
        <v>7</v>
      </c>
    </row>
    <row r="46" spans="1:16" ht="15.75" thickBot="1">
      <c r="A46" s="14">
        <v>10</v>
      </c>
      <c r="B46" s="15" t="s">
        <v>43</v>
      </c>
      <c r="D46" s="19" t="s">
        <v>44</v>
      </c>
      <c r="E46" s="18"/>
      <c r="K46" s="22"/>
      <c r="L46" s="21" t="s">
        <v>48</v>
      </c>
      <c r="O46" s="25" t="s">
        <v>49</v>
      </c>
      <c r="P46" s="26">
        <v>10</v>
      </c>
    </row>
    <row r="47" spans="1:16" ht="6" customHeight="1" thickBot="1">
      <c r="A47" s="2"/>
      <c r="D47" s="18"/>
      <c r="K47" s="20"/>
      <c r="L47" s="30"/>
      <c r="P47" s="2"/>
    </row>
    <row r="48" spans="1:16" ht="15.75" thickBot="1">
      <c r="A48" s="16">
        <v>2</v>
      </c>
      <c r="B48" s="13" t="s">
        <v>44</v>
      </c>
      <c r="C48" s="17" t="s">
        <v>44</v>
      </c>
      <c r="D48" s="18"/>
      <c r="K48" s="20"/>
      <c r="L48" s="22"/>
      <c r="M48" s="17" t="s">
        <v>48</v>
      </c>
      <c r="O48" s="23" t="s">
        <v>48</v>
      </c>
      <c r="P48" s="27">
        <v>2</v>
      </c>
    </row>
    <row r="49" spans="1:16" ht="15.75" thickBot="1">
      <c r="A49" s="14">
        <v>15</v>
      </c>
      <c r="B49" s="15" t="s">
        <v>45</v>
      </c>
      <c r="O49" s="25" t="s">
        <v>51</v>
      </c>
      <c r="P49" s="26">
        <v>15</v>
      </c>
    </row>
    <row r="50" spans="1:16" ht="9.9499999999999993" customHeight="1"/>
    <row r="51" spans="1:16" ht="9.9499999999999993" customHeight="1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K21" sqref="K21"/>
    </sheetView>
  </sheetViews>
  <sheetFormatPr defaultRowHeight="15"/>
  <cols>
    <col min="1" max="1" width="13.7109375" bestFit="1" customWidth="1"/>
    <col min="2" max="2" width="18.85546875" customWidth="1"/>
    <col min="3" max="3" width="7" style="2" customWidth="1"/>
    <col min="4" max="4" width="18.85546875" customWidth="1"/>
    <col min="5" max="5" width="7" style="2" customWidth="1"/>
    <col min="6" max="6" width="18.85546875" customWidth="1"/>
    <col min="7" max="7" width="7" style="2" customWidth="1"/>
    <col min="8" max="8" width="18.85546875" customWidth="1"/>
    <col min="9" max="9" width="7" style="2" customWidth="1"/>
    <col min="10" max="10" width="3.28515625" customWidth="1"/>
    <col min="11" max="11" width="10.42578125" bestFit="1" customWidth="1"/>
    <col min="12" max="12" width="5.42578125" bestFit="1" customWidth="1"/>
    <col min="13" max="13" width="7.7109375" customWidth="1"/>
    <col min="14" max="14" width="6.5703125" customWidth="1"/>
    <col min="15" max="15" width="7.7109375" style="33" bestFit="1" customWidth="1"/>
    <col min="16" max="16" width="5.5703125" customWidth="1"/>
  </cols>
  <sheetData>
    <row r="1" spans="1:17" s="2" customFormat="1" ht="45">
      <c r="B1" s="11" t="s">
        <v>77</v>
      </c>
      <c r="C1" s="9" t="s">
        <v>2</v>
      </c>
      <c r="D1" s="11" t="s">
        <v>78</v>
      </c>
      <c r="E1" s="9" t="s">
        <v>2</v>
      </c>
      <c r="F1" s="11" t="s">
        <v>79</v>
      </c>
      <c r="G1" s="9" t="s">
        <v>2</v>
      </c>
      <c r="H1" s="11" t="s">
        <v>80</v>
      </c>
      <c r="I1" s="9" t="s">
        <v>2</v>
      </c>
      <c r="L1" s="34" t="s">
        <v>8</v>
      </c>
      <c r="M1" s="34" t="s">
        <v>6</v>
      </c>
      <c r="N1" s="34" t="s">
        <v>7</v>
      </c>
      <c r="O1" s="35" t="s">
        <v>11</v>
      </c>
      <c r="P1" s="34" t="s">
        <v>10</v>
      </c>
    </row>
    <row r="2" spans="1:17">
      <c r="A2" s="2">
        <v>1</v>
      </c>
      <c r="B2" s="45" t="s">
        <v>46</v>
      </c>
      <c r="C2" s="44">
        <f>COUNTIF(Bracket!$B$2:$O$49,B2)-1</f>
        <v>3</v>
      </c>
      <c r="D2" s="45" t="s">
        <v>30</v>
      </c>
      <c r="E2" s="44">
        <f>COUNTIF(Bracket!$B$2:$O$49,D2)-1</f>
        <v>2</v>
      </c>
      <c r="F2" s="45" t="s">
        <v>62</v>
      </c>
      <c r="G2" s="44">
        <f>COUNTIF(Bracket!$B$2:$O$49,F2)-1</f>
        <v>1</v>
      </c>
      <c r="H2" s="45" t="s">
        <v>17</v>
      </c>
      <c r="I2" s="44">
        <f>COUNTIF(Bracket!$B$2:$O$49,H2)-1</f>
        <v>2</v>
      </c>
      <c r="K2" s="1" t="str">
        <f>B1</f>
        <v>Mitch</v>
      </c>
      <c r="L2" s="1">
        <f>C10</f>
        <v>7</v>
      </c>
      <c r="M2" s="36">
        <f>IF(L2=$L$11,$L$12,($L$11-L2))</f>
        <v>9</v>
      </c>
      <c r="N2" s="36">
        <v>0</v>
      </c>
      <c r="O2" s="37"/>
      <c r="P2" s="2"/>
    </row>
    <row r="3" spans="1:17">
      <c r="A3" s="2">
        <v>2</v>
      </c>
      <c r="B3" s="45" t="s">
        <v>36</v>
      </c>
      <c r="C3" s="44">
        <f>COUNTIF(Bracket!$B$2:$O$49,B3)-1</f>
        <v>1</v>
      </c>
      <c r="D3" s="45" t="s">
        <v>71</v>
      </c>
      <c r="E3" s="44">
        <f>COUNTIF(Bracket!$B$2:$O$49,D3)-1</f>
        <v>0</v>
      </c>
      <c r="F3" s="45" t="s">
        <v>21</v>
      </c>
      <c r="G3" s="44">
        <f>COUNTIF(Bracket!$B$2:$O$49,F3)-1</f>
        <v>4</v>
      </c>
      <c r="H3" s="45" t="s">
        <v>68</v>
      </c>
      <c r="I3" s="44">
        <f>COUNTIF(Bracket!$B$2:$O$49,H3)-1</f>
        <v>1</v>
      </c>
      <c r="K3" s="1" t="str">
        <f>D1</f>
        <v>Nicole</v>
      </c>
      <c r="L3" s="1">
        <f>E10</f>
        <v>3</v>
      </c>
      <c r="M3" s="36">
        <f t="shared" ref="M3:M9" si="0">IF(L3=$L$11,$L$12,($L$11-L3))</f>
        <v>13</v>
      </c>
      <c r="N3" s="36">
        <v>0</v>
      </c>
      <c r="O3" s="37"/>
      <c r="P3" s="2"/>
      <c r="Q3" t="s">
        <v>13</v>
      </c>
    </row>
    <row r="4" spans="1:17">
      <c r="A4" s="2">
        <v>3</v>
      </c>
      <c r="B4" s="45" t="s">
        <v>23</v>
      </c>
      <c r="C4" s="44">
        <f>COUNTIF(Bracket!$B$2:$O$49,B4)-1</f>
        <v>0</v>
      </c>
      <c r="D4" s="45" t="s">
        <v>59</v>
      </c>
      <c r="E4" s="44">
        <f>COUNTIF(Bracket!$B$2:$O$49,D4)-1</f>
        <v>1</v>
      </c>
      <c r="F4" s="45" t="s">
        <v>20</v>
      </c>
      <c r="G4" s="44">
        <f>COUNTIF(Bracket!$B$2:$O$49,F4)-1</f>
        <v>1</v>
      </c>
      <c r="H4" s="45" t="s">
        <v>34</v>
      </c>
      <c r="I4" s="44">
        <f>COUNTIF(Bracket!$B$2:$O$49,H4)-1</f>
        <v>3</v>
      </c>
      <c r="K4" s="1" t="str">
        <f>F1</f>
        <v>TJ</v>
      </c>
      <c r="L4" s="1">
        <f>G10</f>
        <v>8</v>
      </c>
      <c r="M4" s="36">
        <f t="shared" si="0"/>
        <v>8</v>
      </c>
      <c r="N4" s="36">
        <v>0</v>
      </c>
      <c r="O4" s="37"/>
      <c r="P4" s="2"/>
    </row>
    <row r="5" spans="1:17">
      <c r="A5" s="2">
        <v>4</v>
      </c>
      <c r="B5" s="45" t="s">
        <v>39</v>
      </c>
      <c r="C5" s="44">
        <f>COUNTIF(Bracket!$B$2:$O$49,B5)-1</f>
        <v>0</v>
      </c>
      <c r="D5" s="45" t="s">
        <v>75</v>
      </c>
      <c r="E5" s="44">
        <f>COUNTIF(Bracket!$B$2:$O$49,D5)-1</f>
        <v>0</v>
      </c>
      <c r="F5" s="45" t="s">
        <v>32</v>
      </c>
      <c r="G5" s="44">
        <f>COUNTIF(Bracket!$B$2:$O$49,F5)-1</f>
        <v>1</v>
      </c>
      <c r="H5" s="45" t="s">
        <v>66</v>
      </c>
      <c r="I5" s="44">
        <f>COUNTIF(Bracket!$B$2:$O$49,H5)-1</f>
        <v>0</v>
      </c>
      <c r="K5" s="1" t="str">
        <f>H1</f>
        <v>Greg</v>
      </c>
      <c r="L5" s="1">
        <f>I10</f>
        <v>10</v>
      </c>
      <c r="M5" s="36">
        <f t="shared" si="0"/>
        <v>6</v>
      </c>
      <c r="N5" s="36">
        <v>0</v>
      </c>
      <c r="O5" s="37"/>
      <c r="P5" s="2"/>
    </row>
    <row r="6" spans="1:17">
      <c r="A6" s="2">
        <v>5</v>
      </c>
      <c r="B6" s="45" t="s">
        <v>54</v>
      </c>
      <c r="C6" s="44">
        <f>COUNTIF(Bracket!$B$2:$O$49,B6)-1</f>
        <v>1</v>
      </c>
      <c r="D6" s="45" t="s">
        <v>33</v>
      </c>
      <c r="E6" s="44">
        <f>COUNTIF(Bracket!$B$2:$O$49,D6)-1</f>
        <v>0</v>
      </c>
      <c r="F6" s="45" t="s">
        <v>74</v>
      </c>
      <c r="G6" s="44">
        <f>COUNTIF(Bracket!$B$2:$O$49,F6)-1</f>
        <v>1</v>
      </c>
      <c r="H6" s="45" t="s">
        <v>18</v>
      </c>
      <c r="I6" s="44">
        <f>COUNTIF(Bracket!$B$2:$O$49,H6)-1</f>
        <v>0</v>
      </c>
      <c r="K6" s="1" t="str">
        <f>B13</f>
        <v>Rich</v>
      </c>
      <c r="L6" s="1">
        <f>C22</f>
        <v>5</v>
      </c>
      <c r="M6" s="36">
        <f t="shared" si="0"/>
        <v>11</v>
      </c>
      <c r="N6" s="36">
        <v>0</v>
      </c>
      <c r="O6" s="37"/>
      <c r="P6" s="2"/>
    </row>
    <row r="7" spans="1:17">
      <c r="A7" s="2">
        <v>6</v>
      </c>
      <c r="B7" s="45" t="s">
        <v>72</v>
      </c>
      <c r="C7" s="44">
        <f>COUNTIF(Bracket!$B$2:$O$49,B7)-1</f>
        <v>2</v>
      </c>
      <c r="D7" s="45" t="s">
        <v>76</v>
      </c>
      <c r="E7" s="44">
        <f>COUNTIF(Bracket!$B$2:$O$49,D7)-1</f>
        <v>0</v>
      </c>
      <c r="F7" s="45" t="s">
        <v>37</v>
      </c>
      <c r="G7" s="44">
        <f>COUNTIF(Bracket!$B$2:$O$49,F7)-1</f>
        <v>0</v>
      </c>
      <c r="H7" s="45" t="s">
        <v>67</v>
      </c>
      <c r="I7" s="44">
        <f>COUNTIF(Bracket!$B$2:$O$49,H7)-1</f>
        <v>0</v>
      </c>
      <c r="K7" s="1" t="str">
        <f>D13</f>
        <v>James</v>
      </c>
      <c r="L7" s="1">
        <f>E22</f>
        <v>16</v>
      </c>
      <c r="M7" s="36" t="str">
        <f t="shared" si="0"/>
        <v>----</v>
      </c>
      <c r="N7" s="36">
        <v>2</v>
      </c>
      <c r="O7" s="37"/>
      <c r="P7" s="2"/>
    </row>
    <row r="8" spans="1:17">
      <c r="A8" s="2">
        <v>7</v>
      </c>
      <c r="B8" s="45" t="s">
        <v>26</v>
      </c>
      <c r="C8" s="44">
        <f>COUNTIF(Bracket!$B$2:$O$49,B8)-1</f>
        <v>0</v>
      </c>
      <c r="D8" s="45" t="s">
        <v>43</v>
      </c>
      <c r="E8" s="44">
        <f>COUNTIF(Bracket!$B$2:$O$49,D8)-1</f>
        <v>0</v>
      </c>
      <c r="F8" s="45" t="s">
        <v>41</v>
      </c>
      <c r="G8" s="44">
        <f>COUNTIF(Bracket!$B$2:$O$49,F8)-1</f>
        <v>0</v>
      </c>
      <c r="H8" s="45" t="s">
        <v>88</v>
      </c>
      <c r="I8" s="44">
        <f>COUNTIF(Bracket!$B$2:$O$49,H8)-1</f>
        <v>4</v>
      </c>
      <c r="K8" s="1" t="str">
        <f>F13</f>
        <v>Tate</v>
      </c>
      <c r="L8" s="1">
        <f>G22</f>
        <v>8</v>
      </c>
      <c r="M8" s="36">
        <f t="shared" si="0"/>
        <v>8</v>
      </c>
      <c r="N8" s="36">
        <v>0</v>
      </c>
      <c r="O8" s="37"/>
      <c r="P8" s="2"/>
    </row>
    <row r="9" spans="1:17" ht="15.75" thickBot="1">
      <c r="A9" s="2">
        <v>8</v>
      </c>
      <c r="B9" s="43" t="s">
        <v>31</v>
      </c>
      <c r="C9" s="44">
        <f>COUNTIF(Bracket!$B$2:$O$49,B9)-1</f>
        <v>0</v>
      </c>
      <c r="D9" s="43" t="s">
        <v>47</v>
      </c>
      <c r="E9" s="44">
        <f>COUNTIF(Bracket!$B$2:$O$49,D9)-1</f>
        <v>0</v>
      </c>
      <c r="F9" s="43" t="s">
        <v>87</v>
      </c>
      <c r="G9" s="44">
        <f>COUNTIF(Bracket!$B$2:$O$49,F9)-1</f>
        <v>0</v>
      </c>
      <c r="H9" s="43" t="s">
        <v>86</v>
      </c>
      <c r="I9" s="44">
        <f>COUNTIF(Bracket!$B$2:$O$49,H9)-1</f>
        <v>0</v>
      </c>
      <c r="K9" s="38" t="str">
        <f>H13</f>
        <v>Franco</v>
      </c>
      <c r="L9" s="38">
        <f>I22</f>
        <v>6</v>
      </c>
      <c r="M9" s="39">
        <f t="shared" si="0"/>
        <v>10</v>
      </c>
      <c r="N9" s="39">
        <v>0</v>
      </c>
      <c r="O9" s="40"/>
      <c r="P9" s="2"/>
    </row>
    <row r="10" spans="1:17" ht="15.75" thickBot="1">
      <c r="A10" s="3" t="s">
        <v>1</v>
      </c>
      <c r="B10" s="4"/>
      <c r="C10" s="10">
        <f>SUM(C2:C9)</f>
        <v>7</v>
      </c>
      <c r="D10" s="4"/>
      <c r="E10" s="10">
        <f>SUM(E2:E9)</f>
        <v>3</v>
      </c>
      <c r="F10" s="4"/>
      <c r="G10" s="10">
        <f>SUM(G2:G9)</f>
        <v>8</v>
      </c>
      <c r="H10" s="6"/>
      <c r="I10" s="10">
        <f>SUM(I2:I9)</f>
        <v>10</v>
      </c>
    </row>
    <row r="11" spans="1:17">
      <c r="A11" s="1" t="s">
        <v>0</v>
      </c>
      <c r="B11" s="1"/>
      <c r="D11" s="1"/>
      <c r="F11" s="1"/>
      <c r="H11" s="1"/>
      <c r="K11" t="s">
        <v>4</v>
      </c>
      <c r="L11">
        <f>MAX(L2:L9)</f>
        <v>16</v>
      </c>
    </row>
    <row r="12" spans="1:17">
      <c r="L12" s="8" t="s">
        <v>5</v>
      </c>
    </row>
    <row r="13" spans="1:17" s="2" customFormat="1">
      <c r="B13" s="11" t="s">
        <v>81</v>
      </c>
      <c r="C13" s="9" t="s">
        <v>2</v>
      </c>
      <c r="D13" s="11" t="s">
        <v>82</v>
      </c>
      <c r="E13" s="9" t="s">
        <v>2</v>
      </c>
      <c r="F13" s="11" t="s">
        <v>83</v>
      </c>
      <c r="G13" s="9" t="s">
        <v>2</v>
      </c>
      <c r="H13" s="11" t="s">
        <v>84</v>
      </c>
      <c r="I13" s="9" t="s">
        <v>2</v>
      </c>
      <c r="L13" s="7" t="s">
        <v>3</v>
      </c>
      <c r="O13" s="32"/>
      <c r="Q13" s="42"/>
    </row>
    <row r="14" spans="1:17">
      <c r="A14" s="2">
        <v>1</v>
      </c>
      <c r="B14" s="45" t="s">
        <v>64</v>
      </c>
      <c r="C14" s="44">
        <f>COUNTIF(Bracket!$B$2:$O$49,B14)-1</f>
        <v>1</v>
      </c>
      <c r="D14" s="45" t="s">
        <v>48</v>
      </c>
      <c r="E14" s="44">
        <f>COUNTIF(Bracket!$B$2:$O$49,D14)-1</f>
        <v>3</v>
      </c>
      <c r="F14" s="45" t="s">
        <v>44</v>
      </c>
      <c r="G14" s="44">
        <f>COUNTIF(Bracket!$B$2:$O$49,F14)-1</f>
        <v>2</v>
      </c>
      <c r="H14" s="45" t="s">
        <v>28</v>
      </c>
      <c r="I14" s="44">
        <f>COUNTIF(Bracket!$B$2:$O$49,H14)-1</f>
        <v>3</v>
      </c>
      <c r="K14" t="s">
        <v>9</v>
      </c>
      <c r="L14">
        <f>SUM(L2:L9)</f>
        <v>63</v>
      </c>
    </row>
    <row r="15" spans="1:17">
      <c r="A15" s="2">
        <v>2</v>
      </c>
      <c r="B15" s="45" t="s">
        <v>25</v>
      </c>
      <c r="C15" s="44">
        <f>COUNTIF(Bracket!$B$2:$O$49,B15)-1</f>
        <v>1</v>
      </c>
      <c r="D15" s="41" t="s">
        <v>40</v>
      </c>
      <c r="E15" s="29">
        <f>COUNTIF(Bracket!$B$2:$O$49,D15)-1</f>
        <v>6</v>
      </c>
      <c r="F15" s="45" t="s">
        <v>53</v>
      </c>
      <c r="G15" s="44">
        <f>COUNTIF(Bracket!$B$2:$O$49,F15)-1</f>
        <v>2</v>
      </c>
      <c r="H15" s="45" t="s">
        <v>57</v>
      </c>
      <c r="I15" s="44">
        <f>COUNTIF(Bracket!$B$2:$O$49,H15)-1</f>
        <v>2</v>
      </c>
      <c r="M15" t="s">
        <v>12</v>
      </c>
    </row>
    <row r="16" spans="1:17">
      <c r="A16" s="2">
        <v>3</v>
      </c>
      <c r="B16" s="45" t="s">
        <v>73</v>
      </c>
      <c r="C16" s="44">
        <f>COUNTIF(Bracket!$B$2:$O$49,B16)-1</f>
        <v>0</v>
      </c>
      <c r="D16" s="45" t="s">
        <v>69</v>
      </c>
      <c r="E16" s="44">
        <f>COUNTIF(Bracket!$B$2:$O$49,D16)-1</f>
        <v>0</v>
      </c>
      <c r="F16" s="45" t="s">
        <v>38</v>
      </c>
      <c r="G16" s="44">
        <f>COUNTIF(Bracket!$B$2:$O$49,F16)-1</f>
        <v>1</v>
      </c>
      <c r="H16" s="45" t="s">
        <v>55</v>
      </c>
      <c r="I16" s="44">
        <f>COUNTIF(Bracket!$B$2:$O$49,H16)-1</f>
        <v>0</v>
      </c>
    </row>
    <row r="17" spans="1:14">
      <c r="A17" s="2">
        <v>4</v>
      </c>
      <c r="B17" s="45" t="s">
        <v>19</v>
      </c>
      <c r="C17" s="44">
        <f>COUNTIF(Bracket!$B$2:$O$49,B17)-1</f>
        <v>1</v>
      </c>
      <c r="D17" s="45" t="s">
        <v>27</v>
      </c>
      <c r="E17" s="44">
        <f>COUNTIF(Bracket!$B$2:$O$49,D17)-1</f>
        <v>1</v>
      </c>
      <c r="F17" s="45" t="s">
        <v>42</v>
      </c>
      <c r="G17" s="44">
        <f>COUNTIF(Bracket!$B$2:$O$49,F17)-1</f>
        <v>1</v>
      </c>
      <c r="H17" s="45" t="s">
        <v>50</v>
      </c>
      <c r="I17" s="44">
        <f>COUNTIF(Bracket!$B$2:$O$49,H17)-1</f>
        <v>1</v>
      </c>
    </row>
    <row r="18" spans="1:14">
      <c r="A18" s="2">
        <v>5</v>
      </c>
      <c r="B18" s="45" t="s">
        <v>65</v>
      </c>
      <c r="C18" s="44">
        <f>COUNTIF(Bracket!$B$2:$O$49,B18)-1</f>
        <v>2</v>
      </c>
      <c r="D18" s="45" t="s">
        <v>61</v>
      </c>
      <c r="E18" s="44">
        <f>COUNTIF(Bracket!$B$2:$O$49,D18)-1</f>
        <v>5</v>
      </c>
      <c r="F18" s="45" t="s">
        <v>49</v>
      </c>
      <c r="G18" s="44">
        <f>COUNTIF(Bracket!$B$2:$O$49,F18)-1</f>
        <v>0</v>
      </c>
      <c r="H18" s="45" t="s">
        <v>35</v>
      </c>
      <c r="I18" s="44">
        <f>COUNTIF(Bracket!$B$2:$O$49,H18)-1</f>
        <v>0</v>
      </c>
      <c r="M18">
        <f>SUM(B23,F23)/2</f>
        <v>0</v>
      </c>
      <c r="N18" t="s">
        <v>15</v>
      </c>
    </row>
    <row r="19" spans="1:14">
      <c r="A19" s="2">
        <v>6</v>
      </c>
      <c r="B19" s="45" t="s">
        <v>58</v>
      </c>
      <c r="C19" s="44">
        <f>COUNTIF(Bracket!$B$2:$O$49,B19)-1</f>
        <v>0</v>
      </c>
      <c r="D19" s="45" t="s">
        <v>60</v>
      </c>
      <c r="E19" s="44">
        <f>COUNTIF(Bracket!$B$2:$O$49,D19)-1</f>
        <v>0</v>
      </c>
      <c r="F19" s="45" t="s">
        <v>24</v>
      </c>
      <c r="G19" s="44">
        <f>COUNTIF(Bracket!$B$2:$O$49,F19)-1</f>
        <v>2</v>
      </c>
      <c r="H19" s="45" t="s">
        <v>63</v>
      </c>
      <c r="I19" s="44">
        <f>COUNTIF(Bracket!$B$2:$O$49,H19)-1</f>
        <v>0</v>
      </c>
      <c r="M19">
        <f>M18/2</f>
        <v>0</v>
      </c>
      <c r="N19" t="s">
        <v>14</v>
      </c>
    </row>
    <row r="20" spans="1:14">
      <c r="A20" s="2">
        <v>7</v>
      </c>
      <c r="B20" s="45" t="s">
        <v>56</v>
      </c>
      <c r="C20" s="44">
        <f>COUNTIF(Bracket!$B$2:$O$49,B20)-1</f>
        <v>0</v>
      </c>
      <c r="D20" s="45" t="s">
        <v>70</v>
      </c>
      <c r="E20" s="44">
        <f>COUNTIF(Bracket!$B$2:$O$49,D20)-1</f>
        <v>1</v>
      </c>
      <c r="F20" s="45" t="s">
        <v>22</v>
      </c>
      <c r="G20" s="44">
        <f>COUNTIF(Bracket!$B$2:$O$49,F20)-1</f>
        <v>0</v>
      </c>
      <c r="H20" s="45" t="s">
        <v>51</v>
      </c>
      <c r="I20" s="44">
        <f>COUNTIF(Bracket!$B$2:$O$49,H20)-1</f>
        <v>0</v>
      </c>
      <c r="M20" t="s">
        <v>16</v>
      </c>
    </row>
    <row r="21" spans="1:14" ht="15.75" thickBot="1">
      <c r="A21" s="2">
        <v>8</v>
      </c>
      <c r="B21" s="43" t="s">
        <v>29</v>
      </c>
      <c r="C21" s="44">
        <f>COUNTIF(Bracket!$B$2:$O$49,B21)-1</f>
        <v>0</v>
      </c>
      <c r="D21" s="43" t="s">
        <v>45</v>
      </c>
      <c r="E21" s="44">
        <f>COUNTIF(Bracket!$B$2:$O$49,D21)-1</f>
        <v>0</v>
      </c>
      <c r="F21" s="43" t="s">
        <v>52</v>
      </c>
      <c r="G21" s="44">
        <f>COUNTIF(Bracket!$B$2:$O$49,F21)-1</f>
        <v>0</v>
      </c>
      <c r="H21" s="43" t="s">
        <v>85</v>
      </c>
      <c r="I21" s="44">
        <f>COUNTIF(Bracket!$B$2:$O$49,H21)-1</f>
        <v>0</v>
      </c>
    </row>
    <row r="22" spans="1:14" ht="15.75" thickBot="1">
      <c r="A22" s="3" t="s">
        <v>1</v>
      </c>
      <c r="B22" s="4"/>
      <c r="C22" s="10">
        <f>SUM(C14:C21)</f>
        <v>5</v>
      </c>
      <c r="D22" s="4"/>
      <c r="E22" s="10">
        <f>SUM(E14:E21)</f>
        <v>16</v>
      </c>
      <c r="F22" s="4"/>
      <c r="G22" s="10">
        <f>SUM(G14:G21)</f>
        <v>8</v>
      </c>
      <c r="H22" s="5"/>
      <c r="I22" s="10">
        <f>SUM(I14:I21)</f>
        <v>6</v>
      </c>
    </row>
    <row r="23" spans="1:14">
      <c r="A23" s="1" t="s">
        <v>0</v>
      </c>
      <c r="B23" s="1"/>
      <c r="D23" s="1"/>
      <c r="F23" s="1"/>
      <c r="H23" s="1"/>
    </row>
    <row r="26" spans="1:14">
      <c r="C26"/>
    </row>
  </sheetData>
  <conditionalFormatting sqref="K2:O9">
    <cfRule type="expression" dxfId="1" priority="2">
      <formula>$L2=$L$11</formula>
    </cfRule>
    <cfRule type="expression" dxfId="0" priority="1">
      <formula>$N2=0</formula>
    </cfRule>
  </conditionalFormatting>
  <pageMargins left="0.7" right="0.7" top="0.75" bottom="0.75" header="0.3" footer="0.3"/>
  <pageSetup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Bracket</vt:lpstr>
      <vt:lpstr>Draft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 Hemingson</dc:creator>
  <cp:lastModifiedBy>rkamprath</cp:lastModifiedBy>
  <dcterms:created xsi:type="dcterms:W3CDTF">2010-03-18T22:25:57Z</dcterms:created>
  <dcterms:modified xsi:type="dcterms:W3CDTF">2011-04-05T13:00:18Z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-458716109</vt:i4>
  </property>
  <property fmtid="{D5CDD505-2E9C-101B-9397-08002B2CF9AE}" pid="3" name="_NewReviewCycle">
    <vt:lpwstr/>
  </property>
  <property fmtid="{D5CDD505-2E9C-101B-9397-08002B2CF9AE}" pid="4" name="_EmailSubject">
    <vt:lpwstr>NCAA DRAFT</vt:lpwstr>
  </property>
  <property fmtid="{D5CDD505-2E9C-101B-9397-08002B2CF9AE}" pid="5" name="_AuthorEmail">
    <vt:lpwstr>themingson@mail.smu.edu</vt:lpwstr>
  </property>
  <property fmtid="{D5CDD505-2E9C-101B-9397-08002B2CF9AE}" pid="6" name="_AuthorEmailDisplayName">
    <vt:lpwstr>Hemingson, Tate Louis</vt:lpwstr>
  </property>
  <property fmtid="{D5CDD505-2E9C-101B-9397-08002B2CF9AE}" pid="7" name="_ReviewingToolsShownOnce">
    <vt:lpwstr/>
  </property>
</Properties>
</file>