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9435" windowHeight="8445" activeTab="1"/>
  </bookViews>
  <sheets>
    <sheet name="Bracket" sheetId="2" r:id="rId1"/>
    <sheet name="Draft" sheetId="1" r:id="rId2"/>
  </sheets>
  <calcPr calcId="125725"/>
</workbook>
</file>

<file path=xl/calcChain.xml><?xml version="1.0" encoding="utf-8"?>
<calcChain xmlns="http://schemas.openxmlformats.org/spreadsheetml/2006/main">
  <c r="R43" i="2"/>
  <c r="R42"/>
  <c r="R40"/>
  <c r="R39"/>
  <c r="A43"/>
  <c r="A42"/>
  <c r="A40"/>
  <c r="A39"/>
  <c r="A37"/>
  <c r="A36"/>
  <c r="A34"/>
  <c r="A33"/>
  <c r="A31"/>
  <c r="A30"/>
  <c r="A28"/>
  <c r="A27"/>
  <c r="A18"/>
  <c r="A17"/>
  <c r="A15"/>
  <c r="A14"/>
  <c r="R18"/>
  <c r="R17"/>
  <c r="R15"/>
  <c r="R14"/>
  <c r="Q18" i="1" l="1"/>
  <c r="A49" i="2" l="1"/>
  <c r="F21" i="1" s="1"/>
  <c r="A48" i="2"/>
  <c r="L2" i="1" s="1"/>
  <c r="A46" i="2"/>
  <c r="I8" i="1" s="1"/>
  <c r="A45" i="2"/>
  <c r="F17" i="1" s="1"/>
  <c r="F19"/>
  <c r="F4"/>
  <c r="I16"/>
  <c r="I5"/>
  <c r="I19"/>
  <c r="C3"/>
  <c r="L20"/>
  <c r="C15"/>
  <c r="L7"/>
  <c r="C6"/>
  <c r="I21"/>
  <c r="L14"/>
  <c r="A24" i="2"/>
  <c r="C21" i="1" s="1"/>
  <c r="A23" i="2"/>
  <c r="I14" i="1" s="1"/>
  <c r="A21" i="2"/>
  <c r="L19" i="1" s="1"/>
  <c r="A20" i="2"/>
  <c r="L5" i="1" s="1"/>
  <c r="C20"/>
  <c r="I15"/>
  <c r="F8"/>
  <c r="L16"/>
  <c r="A12" i="2"/>
  <c r="C19" i="1" s="1"/>
  <c r="A11" i="2"/>
  <c r="L15" i="1" s="1"/>
  <c r="A9" i="2"/>
  <c r="F7" i="1" s="1"/>
  <c r="A8" i="2"/>
  <c r="I4" i="1" s="1"/>
  <c r="A6" i="2"/>
  <c r="C5" i="1" s="1"/>
  <c r="A5" i="2"/>
  <c r="L8" i="1" s="1"/>
  <c r="A3" i="2"/>
  <c r="F9" i="1" s="1"/>
  <c r="A2" i="2"/>
  <c r="C2" i="1" s="1"/>
  <c r="R6" i="2"/>
  <c r="L18" i="1" s="1"/>
  <c r="R2" i="2"/>
  <c r="F14" i="1" s="1"/>
  <c r="R49" i="2"/>
  <c r="I9" i="1" s="1"/>
  <c r="R48" i="2"/>
  <c r="F2" i="1" s="1"/>
  <c r="R46" i="2"/>
  <c r="I7" i="1" s="1"/>
  <c r="R45" i="2"/>
  <c r="F5" i="1" s="1"/>
  <c r="C18"/>
  <c r="C4"/>
  <c r="I18"/>
  <c r="L17"/>
  <c r="R37" i="2"/>
  <c r="I20" i="1" s="1"/>
  <c r="R36" i="2"/>
  <c r="L3" i="1" s="1"/>
  <c r="R34" i="2"/>
  <c r="F18" i="1" s="1"/>
  <c r="R33" i="2"/>
  <c r="C16" i="1" s="1"/>
  <c r="R31" i="2"/>
  <c r="L6" i="1" s="1"/>
  <c r="R30" i="2"/>
  <c r="I6" i="1" s="1"/>
  <c r="R28" i="2"/>
  <c r="C9" i="1" s="1"/>
  <c r="R27" i="2"/>
  <c r="I2" i="1" s="1"/>
  <c r="R24" i="2"/>
  <c r="L9" i="1" s="1"/>
  <c r="R23" i="2"/>
  <c r="C14" i="1" s="1"/>
  <c r="R21" i="2"/>
  <c r="F6" i="1" s="1"/>
  <c r="R20" i="2"/>
  <c r="F16" i="1" s="1"/>
  <c r="C8"/>
  <c r="I3"/>
  <c r="I17"/>
  <c r="L4"/>
  <c r="R3" i="2"/>
  <c r="L21" i="1" s="1"/>
  <c r="R5" i="2"/>
  <c r="C17" i="1" s="1"/>
  <c r="R8" i="2"/>
  <c r="F3" i="1" s="1"/>
  <c r="R9" i="2"/>
  <c r="C7" i="1" s="1"/>
  <c r="R11" i="2"/>
  <c r="F15" i="1" s="1"/>
  <c r="R12" i="2"/>
  <c r="F20" i="1" s="1"/>
  <c r="G2"/>
  <c r="M14"/>
  <c r="M19"/>
  <c r="J20"/>
  <c r="G18"/>
  <c r="G17"/>
  <c r="G21"/>
  <c r="D21"/>
  <c r="M3"/>
  <c r="M7"/>
  <c r="J2"/>
  <c r="J3"/>
  <c r="J7"/>
  <c r="J6"/>
  <c r="D4"/>
  <c r="O9"/>
  <c r="O8"/>
  <c r="O7"/>
  <c r="O6"/>
  <c r="O5"/>
  <c r="O4"/>
  <c r="O3"/>
  <c r="O2"/>
  <c r="C22" l="1"/>
  <c r="R6" s="1"/>
  <c r="I10"/>
  <c r="R4" s="1"/>
  <c r="F22"/>
  <c r="R7" s="1"/>
  <c r="C10"/>
  <c r="I22"/>
  <c r="R8" s="1"/>
  <c r="L22"/>
  <c r="R9" s="1"/>
  <c r="L10"/>
  <c r="R5" s="1"/>
  <c r="F10"/>
  <c r="R3" s="1"/>
  <c r="Q19"/>
  <c r="M4"/>
  <c r="M5"/>
  <c r="M6"/>
  <c r="M8"/>
  <c r="M9"/>
  <c r="M15"/>
  <c r="M16"/>
  <c r="M17"/>
  <c r="M18"/>
  <c r="M20"/>
  <c r="M21"/>
  <c r="J15"/>
  <c r="J16"/>
  <c r="J17"/>
  <c r="J18"/>
  <c r="J19"/>
  <c r="J21"/>
  <c r="G15"/>
  <c r="G16"/>
  <c r="G19"/>
  <c r="G20"/>
  <c r="D15"/>
  <c r="D16"/>
  <c r="D17"/>
  <c r="D18"/>
  <c r="D19"/>
  <c r="D20"/>
  <c r="J14"/>
  <c r="G14"/>
  <c r="D14"/>
  <c r="J4"/>
  <c r="J5"/>
  <c r="J8"/>
  <c r="J9"/>
  <c r="M2"/>
  <c r="G3"/>
  <c r="G4"/>
  <c r="G5"/>
  <c r="G6"/>
  <c r="G7"/>
  <c r="G8"/>
  <c r="G9"/>
  <c r="D3"/>
  <c r="D5"/>
  <c r="D6"/>
  <c r="D7"/>
  <c r="D8"/>
  <c r="D9"/>
  <c r="D2"/>
  <c r="R2" l="1"/>
  <c r="P15"/>
  <c r="D22"/>
  <c r="P6" s="1"/>
  <c r="M10"/>
  <c r="P5" s="1"/>
  <c r="M22"/>
  <c r="P9" s="1"/>
  <c r="J22"/>
  <c r="P8" s="1"/>
  <c r="G22"/>
  <c r="P7" s="1"/>
  <c r="J10"/>
  <c r="P4" s="1"/>
  <c r="G10"/>
  <c r="P3" s="1"/>
  <c r="D10"/>
  <c r="P2" s="1"/>
  <c r="P14" l="1"/>
  <c r="P16" s="1"/>
  <c r="P11"/>
  <c r="Q2" s="1"/>
  <c r="Q3" l="1"/>
  <c r="Q7"/>
  <c r="Q6"/>
  <c r="Q9"/>
  <c r="Q5"/>
  <c r="Q8"/>
  <c r="Q4"/>
</calcChain>
</file>

<file path=xl/comments1.xml><?xml version="1.0" encoding="utf-8"?>
<comments xmlns="http://schemas.openxmlformats.org/spreadsheetml/2006/main">
  <authors>
    <author>rkamprath</author>
  </authors>
  <commentList>
    <comment ref="S1" authorId="0">
      <text>
        <r>
          <rPr>
            <b/>
            <sz val="9"/>
            <color indexed="81"/>
            <rFont val="Tahoma"/>
            <family val="2"/>
          </rPr>
          <t xml:space="preserve">Wins per Team Left needed to win
</t>
        </r>
      </text>
    </comment>
  </commentList>
</comments>
</file>

<file path=xl/sharedStrings.xml><?xml version="1.0" encoding="utf-8"?>
<sst xmlns="http://schemas.openxmlformats.org/spreadsheetml/2006/main" count="234" uniqueCount="90">
  <si>
    <t>TIE BREAKER</t>
  </si>
  <si>
    <t>TOTAL POINTS</t>
  </si>
  <si>
    <t>WINS</t>
  </si>
  <si>
    <t>OUT</t>
  </si>
  <si>
    <t>max</t>
  </si>
  <si>
    <t>----</t>
  </si>
  <si>
    <t>Games Back</t>
  </si>
  <si>
    <t>Teams Left</t>
  </si>
  <si>
    <t>Wins</t>
  </si>
  <si>
    <t>Final Place</t>
  </si>
  <si>
    <t>max pts left</t>
  </si>
  <si>
    <t>6 max games</t>
  </si>
  <si>
    <t>per team</t>
  </si>
  <si>
    <t>o/u total</t>
  </si>
  <si>
    <t>(120 total)</t>
  </si>
  <si>
    <t>Ohio State</t>
  </si>
  <si>
    <t>West Virginia</t>
  </si>
  <si>
    <t>Kentucky</t>
  </si>
  <si>
    <t>Xavier</t>
  </si>
  <si>
    <t>Marquette</t>
  </si>
  <si>
    <t>Syracuse</t>
  </si>
  <si>
    <t>North Carolina</t>
  </si>
  <si>
    <t>Duke</t>
  </si>
  <si>
    <t>Michigan</t>
  </si>
  <si>
    <t>Memphis</t>
  </si>
  <si>
    <t>Texas</t>
  </si>
  <si>
    <t>Cincinnati</t>
  </si>
  <si>
    <t>Missouri</t>
  </si>
  <si>
    <t>Temple</t>
  </si>
  <si>
    <t>San Diego State</t>
  </si>
  <si>
    <t>Kansas</t>
  </si>
  <si>
    <t>Florida</t>
  </si>
  <si>
    <t>Michigan State</t>
  </si>
  <si>
    <t>Gonzaga</t>
  </si>
  <si>
    <t>Belmont</t>
  </si>
  <si>
    <t>Wisconsin</t>
  </si>
  <si>
    <t>Kansas State</t>
  </si>
  <si>
    <t>Notre Dame</t>
  </si>
  <si>
    <t>Florida State</t>
  </si>
  <si>
    <t>Purdue</t>
  </si>
  <si>
    <t>Georgetown</t>
  </si>
  <si>
    <t>Louisville</t>
  </si>
  <si>
    <t>Vanderbilt</t>
  </si>
  <si>
    <t>UNLV</t>
  </si>
  <si>
    <t>Mitch</t>
  </si>
  <si>
    <t>Nicole</t>
  </si>
  <si>
    <t>Greg</t>
  </si>
  <si>
    <t>Rich</t>
  </si>
  <si>
    <t>VCU</t>
  </si>
  <si>
    <t>Nate</t>
  </si>
  <si>
    <t>Farbod</t>
  </si>
  <si>
    <t>Phil</t>
  </si>
  <si>
    <t>Kent</t>
  </si>
  <si>
    <t>Uconn</t>
  </si>
  <si>
    <t>Harvard</t>
  </si>
  <si>
    <t>St. Bonaventure</t>
  </si>
  <si>
    <t>St. Marys</t>
  </si>
  <si>
    <t>Colorado</t>
  </si>
  <si>
    <t>Wichita State</t>
  </si>
  <si>
    <t>Murray State</t>
  </si>
  <si>
    <t>Creighton</t>
  </si>
  <si>
    <t>Virginia</t>
  </si>
  <si>
    <t>Alabama</t>
  </si>
  <si>
    <t>SLU</t>
  </si>
  <si>
    <t>Iowa State</t>
  </si>
  <si>
    <t>Loyola</t>
  </si>
  <si>
    <t>New Mexico</t>
  </si>
  <si>
    <t>New Mexico State</t>
  </si>
  <si>
    <t>South Dakota State</t>
  </si>
  <si>
    <t>Lehigh</t>
  </si>
  <si>
    <t>BYU</t>
  </si>
  <si>
    <t>Montana</t>
  </si>
  <si>
    <t>Baylor</t>
  </si>
  <si>
    <t>Colorado State</t>
  </si>
  <si>
    <t>Davidson</t>
  </si>
  <si>
    <t>Ohio</t>
  </si>
  <si>
    <t>LIU Brooklyn</t>
  </si>
  <si>
    <t>Indiana</t>
  </si>
  <si>
    <t>Southern Miss</t>
  </si>
  <si>
    <t>UNC-Asheville</t>
  </si>
  <si>
    <t>Long Beach State</t>
  </si>
  <si>
    <t>Norfolk State</t>
  </si>
  <si>
    <t>NC State</t>
  </si>
  <si>
    <t>Detroit</t>
  </si>
  <si>
    <t>WKU</t>
  </si>
  <si>
    <t>Vermont</t>
  </si>
  <si>
    <t>South Florida</t>
  </si>
  <si>
    <t>cross(wins)</t>
  </si>
  <si>
    <t>criss(losses)</t>
  </si>
  <si>
    <t>sum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</si>
</sst>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0" xfId="0" applyFill="1" applyAlignment="1">
      <alignment horizontal="center"/>
    </xf>
    <xf numFmtId="0" fontId="0" fillId="0" borderId="0" xfId="0" quotePrefix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7" xfId="0" applyBorder="1"/>
    <xf numFmtId="0" fontId="0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0" fillId="0" borderId="17" xfId="0" quotePrefix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1" fillId="5" borderId="3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6" borderId="10" xfId="0" applyFill="1" applyBorder="1"/>
    <xf numFmtId="0" fontId="0" fillId="6" borderId="9" xfId="0" applyFill="1" applyBorder="1"/>
    <xf numFmtId="0" fontId="0" fillId="6" borderId="13" xfId="0" applyFill="1" applyBorder="1"/>
    <xf numFmtId="0" fontId="0" fillId="6" borderId="11" xfId="0" applyFill="1" applyBorder="1"/>
    <xf numFmtId="0" fontId="0" fillId="6" borderId="12" xfId="0" applyFill="1" applyBorder="1"/>
    <xf numFmtId="0" fontId="0" fillId="7" borderId="9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12" xfId="0" applyFill="1" applyBorder="1"/>
    <xf numFmtId="0" fontId="0" fillId="7" borderId="11" xfId="0" applyFill="1" applyBorder="1"/>
    <xf numFmtId="0" fontId="0" fillId="9" borderId="9" xfId="0" applyFill="1" applyBorder="1"/>
    <xf numFmtId="0" fontId="0" fillId="8" borderId="9" xfId="0" applyFill="1" applyBorder="1"/>
    <xf numFmtId="0" fontId="0" fillId="8" borderId="13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10" xfId="0" applyFill="1" applyBorder="1"/>
    <xf numFmtId="0" fontId="0" fillId="9" borderId="13" xfId="0" applyFill="1" applyBorder="1"/>
    <xf numFmtId="0" fontId="0" fillId="9" borderId="11" xfId="0" applyFill="1" applyBorder="1"/>
    <xf numFmtId="0" fontId="0" fillId="9" borderId="12" xfId="0" applyFill="1" applyBorder="1"/>
    <xf numFmtId="0" fontId="0" fillId="12" borderId="10" xfId="0" applyFill="1" applyBorder="1"/>
    <xf numFmtId="0" fontId="0" fillId="11" borderId="10" xfId="0" applyFill="1" applyBorder="1"/>
    <xf numFmtId="0" fontId="0" fillId="11" borderId="13" xfId="0" applyFill="1" applyBorder="1"/>
    <xf numFmtId="0" fontId="0" fillId="11" borderId="9" xfId="0" applyFill="1" applyBorder="1"/>
    <xf numFmtId="0" fontId="0" fillId="11" borderId="12" xfId="0" applyFill="1" applyBorder="1"/>
    <xf numFmtId="0" fontId="0" fillId="11" borderId="11" xfId="0" applyFill="1" applyBorder="1"/>
    <xf numFmtId="0" fontId="0" fillId="10" borderId="9" xfId="0" applyFill="1" applyBorder="1"/>
    <xf numFmtId="0" fontId="0" fillId="10" borderId="13" xfId="0" applyFill="1" applyBorder="1"/>
    <xf numFmtId="0" fontId="0" fillId="10" borderId="11" xfId="0" applyFill="1" applyBorder="1"/>
    <xf numFmtId="0" fontId="0" fillId="10" borderId="10" xfId="0" applyFill="1" applyBorder="1"/>
    <xf numFmtId="0" fontId="0" fillId="10" borderId="12" xfId="0" applyFill="1" applyBorder="1"/>
    <xf numFmtId="0" fontId="0" fillId="10" borderId="16" xfId="0" applyFill="1" applyBorder="1"/>
    <xf numFmtId="0" fontId="0" fillId="12" borderId="12" xfId="0" applyFill="1" applyBorder="1"/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13" borderId="10" xfId="0" applyFill="1" applyBorder="1"/>
    <xf numFmtId="0" fontId="0" fillId="13" borderId="12" xfId="0" applyFill="1" applyBorder="1"/>
    <xf numFmtId="0" fontId="0" fillId="6" borderId="15" xfId="0" applyFill="1" applyBorder="1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1ED02F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1ED0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zoomScale="70" zoomScaleNormal="70" workbookViewId="0">
      <selection activeCell="I24" sqref="I24"/>
    </sheetView>
  </sheetViews>
  <sheetFormatPr defaultRowHeight="15"/>
  <cols>
    <col min="1" max="1" width="10.5703125" style="83" customWidth="1"/>
    <col min="2" max="2" width="3.5703125" customWidth="1"/>
    <col min="3" max="3" width="17.85546875" bestFit="1" customWidth="1"/>
    <col min="4" max="5" width="14.85546875" bestFit="1" customWidth="1"/>
    <col min="6" max="6" width="14" bestFit="1" customWidth="1"/>
    <col min="7" max="7" width="11.7109375" bestFit="1" customWidth="1"/>
    <col min="8" max="8" width="5.7109375" customWidth="1"/>
    <col min="9" max="9" width="12.7109375" bestFit="1" customWidth="1"/>
    <col min="10" max="10" width="6" customWidth="1"/>
    <col min="11" max="12" width="12.85546875" bestFit="1" customWidth="1"/>
    <col min="13" max="14" width="14.28515625" bestFit="1" customWidth="1"/>
    <col min="15" max="15" width="3.7109375" hidden="1" customWidth="1"/>
    <col min="16" max="16" width="15.42578125" bestFit="1" customWidth="1"/>
    <col min="17" max="17" width="3.5703125" customWidth="1"/>
    <col min="18" max="18" width="7.140625" style="83" customWidth="1"/>
  </cols>
  <sheetData>
    <row r="1" spans="1:18" ht="9" customHeight="1" thickBot="1"/>
    <row r="2" spans="1:18" ht="15.75" thickBot="1">
      <c r="A2" s="83">
        <f>IF(D2="",1,IF(AND(D2=C2,E3=""),1,IF(AND(E3=C2,F6=""),1,IF(AND(F6=C2,G12=""),1,IF(AND(G12=C2,G24=""),1,IF(AND(G24=C2,I24=""),1,0))))))</f>
        <v>0</v>
      </c>
      <c r="B2" s="12">
        <v>1</v>
      </c>
      <c r="C2" s="44" t="s">
        <v>17</v>
      </c>
      <c r="D2" s="46" t="s">
        <v>17</v>
      </c>
      <c r="I2" s="36" t="s">
        <v>49</v>
      </c>
      <c r="N2" s="71" t="s">
        <v>20</v>
      </c>
      <c r="P2" s="70" t="s">
        <v>20</v>
      </c>
      <c r="Q2" s="18">
        <v>1</v>
      </c>
      <c r="R2" s="84">
        <f>IF(N2="",1,IF(AND(N2=P2,M3=""),1,IF(AND(M3=P2,L6=""),1,IF(AND(L6=P2,K12=""),1,IF(AND(K12=P2,K24=""),1,IF(AND(K24=P2,I24=""),1,0))))))</f>
        <v>0</v>
      </c>
    </row>
    <row r="3" spans="1:18" ht="15.75" thickBot="1">
      <c r="A3" s="83">
        <f>IF(D2="",1,IF(AND(D2=C3,E3=""),1,IF(AND(E3=C3,F6=""),1,IF(AND(F6=C3,G12=""),1,IF(AND(G12=C3,G24=""),1,IF(AND(G24=C3,I24=""),1,0))))))</f>
        <v>0</v>
      </c>
      <c r="B3" s="13">
        <v>16</v>
      </c>
      <c r="C3" s="52" t="s">
        <v>84</v>
      </c>
      <c r="E3" s="82" t="s">
        <v>17</v>
      </c>
      <c r="I3" s="41" t="s">
        <v>47</v>
      </c>
      <c r="L3" s="16"/>
      <c r="M3" s="75" t="s">
        <v>20</v>
      </c>
      <c r="P3" s="79" t="s">
        <v>79</v>
      </c>
      <c r="Q3" s="19">
        <v>16</v>
      </c>
      <c r="R3" s="85">
        <f>IF(N2="",1,IF(AND(N2=P3,M3=""),1,IF(AND(M3=P3,L6=""),1,IF(AND(L6=P3,K12=""),1,IF(AND(K12=P3,K24=""),1,IF(AND(K24=P3,I24=""),1,0))))))</f>
        <v>0</v>
      </c>
    </row>
    <row r="4" spans="1:18" ht="5.25" customHeight="1" thickBot="1">
      <c r="B4" s="2"/>
      <c r="E4" s="15"/>
      <c r="F4" s="15"/>
      <c r="L4" s="17"/>
      <c r="M4" s="17"/>
      <c r="Q4" s="2"/>
      <c r="R4" s="86"/>
    </row>
    <row r="5" spans="1:18" ht="15.75" thickBot="1">
      <c r="A5" s="83">
        <f>IF(D5="",1,IF(AND(D5=C5,E3=""),1,IF(AND(E3=C5,F6=""),1,IF(AND(F6=C5,G12=""),1,IF(AND(G12=C5,G24=""),1,IF(AND(G24=C5,I24=""),1,0))))))</f>
        <v>0</v>
      </c>
      <c r="B5" s="14">
        <v>8</v>
      </c>
      <c r="C5" s="60" t="s">
        <v>64</v>
      </c>
      <c r="D5" s="61" t="s">
        <v>64</v>
      </c>
      <c r="E5" s="15"/>
      <c r="F5" s="15"/>
      <c r="I5" s="37" t="s">
        <v>50</v>
      </c>
      <c r="L5" s="17"/>
      <c r="M5" s="17"/>
      <c r="N5" s="66" t="s">
        <v>36</v>
      </c>
      <c r="P5" s="67" t="s">
        <v>36</v>
      </c>
      <c r="Q5" s="20">
        <v>8</v>
      </c>
      <c r="R5" s="85">
        <f>IF(N5="",1,IF(AND(N5=P5,M3=""),1,IF(AND(M3=P5,L6=""),1,IF(AND(L6=P5,K12=""),1,IF(AND(K12=P5,K24=""),1,IF(AND(K24=P5,I24=""),1,0))))))</f>
        <v>0</v>
      </c>
    </row>
    <row r="6" spans="1:18" ht="15.75" thickBot="1">
      <c r="A6" s="83">
        <f>IF(D5="",1,IF(AND(D5=C6,E3=""),1,IF(AND(E3=C6,F6=""),1,IF(AND(F6=C6,G12=""),1,IF(AND(G12=C6,G24=""),1,IF(AND(G24=C6,I24=""),1,0))))))</f>
        <v>0</v>
      </c>
      <c r="B6" s="13">
        <v>9</v>
      </c>
      <c r="C6" s="48" t="s">
        <v>53</v>
      </c>
      <c r="F6" s="82" t="s">
        <v>17</v>
      </c>
      <c r="G6" s="16"/>
      <c r="I6" s="40" t="s">
        <v>46</v>
      </c>
      <c r="K6" s="16"/>
      <c r="L6" s="75" t="s">
        <v>20</v>
      </c>
      <c r="P6" s="79" t="s">
        <v>78</v>
      </c>
      <c r="Q6" s="19">
        <v>9</v>
      </c>
      <c r="R6" s="85">
        <f>IF(N5="",1,IF(AND(N5=P6,M3=""),1,IF(AND(M3=P6,L6=""),1,IF(AND(L6=P6,K12=""),1,IF(AND(K12=P6,K24=""),1,IF(AND(K24=P6,I24=""),1,0))))))</f>
        <v>0</v>
      </c>
    </row>
    <row r="7" spans="1:18" ht="5.25" customHeight="1" thickBot="1">
      <c r="B7" s="2"/>
      <c r="F7" s="15"/>
      <c r="G7" s="15"/>
      <c r="H7" s="16"/>
      <c r="J7" s="16"/>
      <c r="K7" s="17"/>
      <c r="L7" s="17"/>
      <c r="Q7" s="2"/>
      <c r="R7" s="86"/>
    </row>
    <row r="8" spans="1:18" ht="15.75" thickBot="1">
      <c r="A8" s="83">
        <f>IF(D8="",1,IF(AND(D8=C8,E9=""),1,IF(AND(E9=C8,F6=""),1,IF(AND(F6=C8,G12=""),1,IF(AND(G12=C8,G24=""),1,IF(AND(G24=C8,I24=""),1,0))))))</f>
        <v>0</v>
      </c>
      <c r="B8" s="14">
        <v>5</v>
      </c>
      <c r="C8" s="57" t="s">
        <v>58</v>
      </c>
      <c r="D8" s="50" t="s">
        <v>48</v>
      </c>
      <c r="F8" s="15"/>
      <c r="G8" s="15"/>
      <c r="H8" s="16"/>
      <c r="I8" s="38" t="s">
        <v>51</v>
      </c>
      <c r="J8" s="16"/>
      <c r="K8" s="17"/>
      <c r="L8" s="17"/>
      <c r="M8" s="16"/>
      <c r="N8" s="50" t="s">
        <v>42</v>
      </c>
      <c r="P8" s="49" t="s">
        <v>42</v>
      </c>
      <c r="Q8" s="20">
        <v>5</v>
      </c>
      <c r="R8" s="85">
        <f>IF(N8="",1,IF(AND(N8=P8,M9=""),1,IF(AND(M9=P8,L6=""),1,IF(AND(L6=P8,K12=""),1,IF(AND(K12=P8,K24=""),1,IF(AND(K24=P8,I24=""),1,0))))))</f>
        <v>0</v>
      </c>
    </row>
    <row r="9" spans="1:18" ht="15.75" thickBot="1">
      <c r="A9" s="83">
        <f>IF(D8="",1,IF(AND(D8=C9,E9=""),1,IF(AND(E9=C9,F6=""),1,IF(AND(F6=C9,G12=""),1,IF(AND(G12=C9,G24=""),1,IF(AND(G24=C9,I24=""),1,0))))))</f>
        <v>0</v>
      </c>
      <c r="B9" s="13">
        <v>12</v>
      </c>
      <c r="C9" s="52" t="s">
        <v>48</v>
      </c>
      <c r="E9" s="80" t="s">
        <v>77</v>
      </c>
      <c r="F9" s="15"/>
      <c r="G9" s="15"/>
      <c r="H9" s="16"/>
      <c r="I9" s="42" t="s">
        <v>44</v>
      </c>
      <c r="J9" s="16"/>
      <c r="K9" s="17"/>
      <c r="L9" s="17"/>
      <c r="M9" s="71" t="s">
        <v>35</v>
      </c>
      <c r="P9" s="47" t="s">
        <v>54</v>
      </c>
      <c r="Q9" s="19">
        <v>12</v>
      </c>
      <c r="R9" s="85">
        <f>IF(N8="",1,IF(AND(N8=P9,M9=""),1,IF(AND(M9=P9,L6=""),1,IF(AND(L6=P9,K12=""),1,IF(AND(K12=P9,K24=""),1,IF(AND(K24=P9,I24=""),1,0))))))</f>
        <v>0</v>
      </c>
    </row>
    <row r="10" spans="1:18" ht="5.25" customHeight="1" thickBot="1">
      <c r="B10" s="2"/>
      <c r="E10" s="15"/>
      <c r="G10" s="15"/>
      <c r="H10" s="16"/>
      <c r="J10" s="16"/>
      <c r="K10" s="17"/>
      <c r="L10" s="16"/>
      <c r="M10" s="17"/>
      <c r="Q10" s="2"/>
      <c r="R10" s="86"/>
    </row>
    <row r="11" spans="1:18" ht="15.75" thickBot="1">
      <c r="A11" s="83">
        <f>IF(D11="",1,IF(AND(D11=C11,E9=""),1,IF(AND(E9=C11,F6=""),1,IF(AND(F6=C11,G12=""),1,IF(AND(G12=C11,G24=""),1,IF(AND(G24=C11,I24=""),1,0))))))</f>
        <v>0</v>
      </c>
      <c r="B11" s="14">
        <v>4</v>
      </c>
      <c r="C11" s="80" t="s">
        <v>77</v>
      </c>
      <c r="D11" s="80" t="s">
        <v>77</v>
      </c>
      <c r="E11" s="15"/>
      <c r="G11" s="15"/>
      <c r="H11" s="16"/>
      <c r="I11" s="39" t="s">
        <v>45</v>
      </c>
      <c r="J11" s="16"/>
      <c r="K11" s="17"/>
      <c r="L11" s="16"/>
      <c r="M11" s="17"/>
      <c r="N11" s="71" t="s">
        <v>35</v>
      </c>
      <c r="P11" s="70" t="s">
        <v>35</v>
      </c>
      <c r="Q11" s="20">
        <v>4</v>
      </c>
      <c r="R11" s="85">
        <f>IF(N11="",1,IF(AND(N11=P11,M9=""),1,IF(AND(M9=P11,L6=""),1,IF(AND(L6=P11,K12=""),1,IF(AND(K12=P11,K24=""),1,IF(AND(K24=P11,I24=""),1,0))))))</f>
        <v>0</v>
      </c>
    </row>
    <row r="12" spans="1:18" ht="15.75" thickBot="1">
      <c r="A12" s="83">
        <f>IF(D11="",1,IF(AND(D11=C12,E9=""),1,IF(AND(E9=C12,F6=""),1,IF(AND(F6=C12,G12=""),1,IF(AND(G12=C12,G24=""),1,IF(AND(G24=C12,I24=""),1,0))))))</f>
        <v>0</v>
      </c>
      <c r="B12" s="13">
        <v>13</v>
      </c>
      <c r="C12" s="68" t="s">
        <v>67</v>
      </c>
      <c r="G12" s="82" t="s">
        <v>17</v>
      </c>
      <c r="H12" s="16"/>
      <c r="I12" s="43" t="s">
        <v>52</v>
      </c>
      <c r="J12" s="16"/>
      <c r="K12" s="66" t="s">
        <v>15</v>
      </c>
      <c r="L12" s="16"/>
      <c r="P12" s="72" t="s">
        <v>71</v>
      </c>
      <c r="Q12" s="19">
        <v>13</v>
      </c>
      <c r="R12" s="85">
        <f>IF(N11="",1,IF(AND(N11=P12,M9=""),1,IF(AND(M9=P12,L6=""),1,IF(AND(L6=P12,K12=""),1,IF(AND(K12=P12,K24=""),1,IF(AND(K24=P12,I24=""),1,0))))))</f>
        <v>0</v>
      </c>
    </row>
    <row r="13" spans="1:18" ht="6" customHeight="1" thickBot="1">
      <c r="B13" s="2"/>
      <c r="G13" s="15"/>
      <c r="H13" s="16"/>
      <c r="J13" s="16"/>
      <c r="K13" s="17"/>
      <c r="L13" s="16"/>
      <c r="Q13" s="2"/>
      <c r="R13" s="86"/>
    </row>
    <row r="14" spans="1:18" ht="15.75" thickBot="1">
      <c r="A14" s="83">
        <f>IF(D14="",1,IF(AND(D14=C14,E15=""),1,IF(AND(E15=C14,F18=""),1,IF(AND(F18=C14,G12=""),1,IF(AND(G12=C14,G24=""),1,IF(AND(G24=C14,I24=""),1,0))))))</f>
        <v>0</v>
      </c>
      <c r="B14" s="14">
        <v>6</v>
      </c>
      <c r="C14" s="80" t="s">
        <v>43</v>
      </c>
      <c r="D14" s="50" t="s">
        <v>57</v>
      </c>
      <c r="G14" s="15"/>
      <c r="H14" s="16"/>
      <c r="J14" s="16"/>
      <c r="K14" s="17"/>
      <c r="L14" s="16"/>
      <c r="N14" s="61" t="s">
        <v>26</v>
      </c>
      <c r="P14" s="54" t="s">
        <v>26</v>
      </c>
      <c r="Q14" s="20">
        <v>6</v>
      </c>
      <c r="R14" s="85">
        <f>IF(N14="",1,IF(AND(N14=P14,M15=""),1,IF(AND(M15=P14,L18=""),1,IF(AND(L18=P14,K12=""),1,IF(AND(K12=P14,K24=""),1,IF(AND(K24=P14,I24=""),1,0))))))</f>
        <v>0</v>
      </c>
    </row>
    <row r="15" spans="1:18" ht="15.75" thickBot="1">
      <c r="A15" s="83">
        <f>IF(D14="",1,IF(AND(D14=C15,E15=""),1,IF(AND(E15=C15,F18=""),1,IF(AND(F18=C15,G12=""),1,IF(AND(G12=C15,G24=""),1,IF(AND(G24=C15,I24=""),1,0))))))</f>
        <v>0</v>
      </c>
      <c r="B15" s="13">
        <v>11</v>
      </c>
      <c r="C15" s="52" t="s">
        <v>57</v>
      </c>
      <c r="E15" s="64" t="s">
        <v>72</v>
      </c>
      <c r="G15" s="15"/>
      <c r="H15" s="16"/>
      <c r="I15" s="16"/>
      <c r="J15" s="16"/>
      <c r="K15" s="17"/>
      <c r="L15" s="16"/>
      <c r="M15" s="61" t="s">
        <v>26</v>
      </c>
      <c r="P15" s="77" t="s">
        <v>25</v>
      </c>
      <c r="Q15" s="19">
        <v>11</v>
      </c>
      <c r="R15" s="85">
        <f>IF(N14="",1,IF(AND(N14=P15,M15=""),1,IF(AND(M15=P15,L18=""),1,IF(AND(L18=P15,K12=""),1,IF(AND(K12=P15,K24=""),1,IF(AND(K24=P15,I24=""),1,0))))))</f>
        <v>0</v>
      </c>
    </row>
    <row r="16" spans="1:18" ht="5.25" customHeight="1" thickBot="1">
      <c r="B16" s="2"/>
      <c r="E16" s="15"/>
      <c r="F16" s="15"/>
      <c r="G16" s="15"/>
      <c r="H16" s="16"/>
      <c r="J16" s="16"/>
      <c r="K16" s="17"/>
      <c r="L16" s="17"/>
      <c r="M16" s="17"/>
      <c r="Q16" s="2"/>
      <c r="R16" s="86"/>
    </row>
    <row r="17" spans="1:18" ht="15.75" thickBot="1">
      <c r="A17" s="83">
        <f>IF(D17="",1,IF(AND(D17=C17,E15=""),1,IF(AND(E15=C17,F18=""),1,IF(AND(F18=C17,G12=""),1,IF(AND(G12=C17,G24=""),1,IF(AND(G24=C17,I24=""),1,0))))))</f>
        <v>0</v>
      </c>
      <c r="B17" s="14">
        <v>3</v>
      </c>
      <c r="C17" s="64" t="s">
        <v>72</v>
      </c>
      <c r="D17" s="64" t="s">
        <v>72</v>
      </c>
      <c r="E17" s="15"/>
      <c r="F17" s="15"/>
      <c r="G17" s="15"/>
      <c r="H17" s="16"/>
      <c r="J17" s="16"/>
      <c r="K17" s="17"/>
      <c r="L17" s="17"/>
      <c r="M17" s="17"/>
      <c r="N17" s="56" t="s">
        <v>38</v>
      </c>
      <c r="P17" s="55" t="s">
        <v>38</v>
      </c>
      <c r="Q17" s="20">
        <v>3</v>
      </c>
      <c r="R17" s="85">
        <f>IF(N17="",1,IF(AND(N17=P17,M15=""),1,IF(AND(M15=P17,L18=""),1,IF(AND(L18=P17,K12=""),1,IF(AND(K12=P17,K24=""),1,IF(AND(K24=P17,I24=""),1,0))))))</f>
        <v>0</v>
      </c>
    </row>
    <row r="18" spans="1:18" ht="15.75" thickBot="1">
      <c r="A18" s="83">
        <f>IF(D17="",1,IF(AND(D17=C18,E15=""),1,IF(AND(E15=C18,F18=""),1,IF(AND(F18=C18,G12=""),1,IF(AND(G12=C18,G24=""),1,IF(AND(G24=C18,I24=""),1,0))))))</f>
        <v>0</v>
      </c>
      <c r="B18" s="13">
        <v>14</v>
      </c>
      <c r="C18" s="68" t="s">
        <v>68</v>
      </c>
      <c r="F18" s="64" t="s">
        <v>72</v>
      </c>
      <c r="G18" s="15"/>
      <c r="H18" s="16"/>
      <c r="J18" s="16"/>
      <c r="K18" s="17"/>
      <c r="L18" s="66" t="s">
        <v>15</v>
      </c>
      <c r="P18" s="47" t="s">
        <v>55</v>
      </c>
      <c r="Q18" s="19">
        <v>14</v>
      </c>
      <c r="R18" s="85">
        <f>IF(N17="",1,IF(AND(N17=P18,M15=""),1,IF(AND(M15=P18,L18=""),1,IF(AND(L18=P18,K12=""),1,IF(AND(K12=P18,K24=""),1,IF(AND(K24=P18,I24=""),1,0))))))</f>
        <v>0</v>
      </c>
    </row>
    <row r="19" spans="1:18" ht="6" customHeight="1" thickBot="1">
      <c r="B19" s="2"/>
      <c r="F19" s="15"/>
      <c r="L19" s="17"/>
      <c r="Q19" s="2"/>
      <c r="R19" s="86"/>
    </row>
    <row r="20" spans="1:18" ht="15.75" thickBot="1">
      <c r="A20" s="83">
        <f>IF(D20="",1,IF(AND(D20=C20,E21=""),1,IF(AND(E21=C20,F18=""),1,IF(AND(F18=C20,G12=""),1,IF(AND(G12=C20,G24=""),1,IF(AND(G24=C20,I24=""),1,0))))))</f>
        <v>0</v>
      </c>
      <c r="B20" s="14">
        <v>7</v>
      </c>
      <c r="C20" s="60" t="s">
        <v>37</v>
      </c>
      <c r="D20" s="81" t="s">
        <v>18</v>
      </c>
      <c r="F20" s="15"/>
      <c r="L20" s="17"/>
      <c r="N20" s="71" t="s">
        <v>33</v>
      </c>
      <c r="P20" s="70" t="s">
        <v>33</v>
      </c>
      <c r="Q20" s="20">
        <v>7</v>
      </c>
      <c r="R20" s="85">
        <f>IF(N20="",1,IF(AND(N20=P20,M21=""),1,IF(AND(M21=P20,L18=""),1,IF(AND(L18=P20,K12=""),1,IF(AND(K12=P20,K24=""),1,IF(AND(K24=P20,I24=""),1,0))))))</f>
        <v>0</v>
      </c>
    </row>
    <row r="21" spans="1:18" ht="15.75" thickBot="1">
      <c r="A21" s="83">
        <f>IF(D20="",1,IF(AND(D20=C21,E21=""),1,IF(AND(E21=C21,F18=""),1,IF(AND(F18=C21,G12=""),1,IF(AND(G12=C21,G24=""),1,IF(AND(G24=C21,I24=""),1,0))))))</f>
        <v>0</v>
      </c>
      <c r="B21" s="13">
        <v>10</v>
      </c>
      <c r="C21" s="81" t="s">
        <v>18</v>
      </c>
      <c r="E21" s="81" t="s">
        <v>18</v>
      </c>
      <c r="F21" s="15"/>
      <c r="L21" s="17"/>
      <c r="M21" s="66" t="s">
        <v>15</v>
      </c>
      <c r="P21" s="53" t="s">
        <v>16</v>
      </c>
      <c r="Q21" s="19">
        <v>10</v>
      </c>
      <c r="R21" s="85">
        <f>IF(N20="",1,IF(AND(N20=P21,M21=""),1,IF(AND(M21=P21,L18=""),1,IF(AND(L18=P21,K12=""),1,IF(AND(K12=P21,K24=""),1,IF(AND(K24=P21,I24=""),1,0))))))</f>
        <v>0</v>
      </c>
    </row>
    <row r="22" spans="1:18" ht="5.25" customHeight="1" thickBot="1">
      <c r="B22" s="2"/>
      <c r="E22" s="15"/>
      <c r="L22" s="16"/>
      <c r="M22" s="17"/>
      <c r="Q22" s="2"/>
      <c r="R22" s="86"/>
    </row>
    <row r="23" spans="1:18" ht="15.75" thickBot="1">
      <c r="A23" s="83">
        <f>IF(D23="",1,IF(AND(D23=C23,E21=""),1,IF(AND(E21=C23,F18=""),1,IF(AND(F18=C23,G12=""),1,IF(AND(G12=C23,G24=""),1,IF(AND(G24=C23,I24=""),1,0))))))</f>
        <v>0</v>
      </c>
      <c r="B23" s="14">
        <v>2</v>
      </c>
      <c r="C23" s="64" t="s">
        <v>22</v>
      </c>
      <c r="D23" s="66" t="s">
        <v>69</v>
      </c>
      <c r="E23" s="15"/>
      <c r="L23" s="16"/>
      <c r="M23" s="17"/>
      <c r="N23" s="66" t="s">
        <v>15</v>
      </c>
      <c r="P23" s="67" t="s">
        <v>15</v>
      </c>
      <c r="Q23" s="20">
        <v>2</v>
      </c>
      <c r="R23" s="85">
        <f>IF(N23="",1,IF(AND(N23=P23,M21=""),1,IF(AND(M21=P23,L18=""),1,IF(AND(L18=P23,K12=""),1,IF(AND(K12=P23,K24=""),1,IF(AND(K24=P23,I24=""),1,0))))))</f>
        <v>0</v>
      </c>
    </row>
    <row r="24" spans="1:18" ht="15.75" thickBot="1">
      <c r="A24" s="83">
        <f>IF(D23="",1,IF(AND(D23=C24,E21=""),1,IF(AND(E21=C24,F18=""),1,IF(AND(F18=C24,G12=""),1,IF(AND(G12=C24,G24=""),1,IF(AND(G24=C24,I24=""),1,0))))))</f>
        <v>0</v>
      </c>
      <c r="B24" s="13">
        <v>15</v>
      </c>
      <c r="C24" s="68" t="s">
        <v>69</v>
      </c>
      <c r="G24" s="82" t="s">
        <v>17</v>
      </c>
      <c r="H24" s="16"/>
      <c r="I24" s="82" t="s">
        <v>17</v>
      </c>
      <c r="J24" s="16"/>
      <c r="K24" s="50" t="s">
        <v>30</v>
      </c>
      <c r="P24" s="62" t="s">
        <v>65</v>
      </c>
      <c r="Q24" s="19">
        <v>15</v>
      </c>
      <c r="R24" s="85">
        <f>IF(N23="",1,IF(AND(N23=P24,M21=""),1,IF(AND(M21=P24,L18=""),1,IF(AND(L18=P24,K12=""),1,IF(AND(K12=P24,K24=""),1,IF(AND(K24=P24,I24=""),1,0))))))</f>
        <v>0</v>
      </c>
    </row>
    <row r="25" spans="1:18" ht="9.9499999999999993" customHeight="1"/>
    <row r="26" spans="1:18" ht="9.9499999999999993" customHeight="1" thickBot="1"/>
    <row r="27" spans="1:18" ht="15.75" thickBot="1">
      <c r="A27" s="83">
        <f>IF(D27="",1,IF(AND(D27=C27,E28=""),1,IF(AND(E28=C27,F31=""),1,IF(AND(F31=C27,G37=""),1,IF(AND(G37=C27,G24=""),1,IF(AND(G24=C27,I24=""),1,0))))))</f>
        <v>0</v>
      </c>
      <c r="B27" s="12">
        <v>1</v>
      </c>
      <c r="C27" s="80" t="s">
        <v>32</v>
      </c>
      <c r="D27" s="80" t="s">
        <v>32</v>
      </c>
      <c r="N27" s="56" t="s">
        <v>21</v>
      </c>
      <c r="P27" s="55" t="s">
        <v>21</v>
      </c>
      <c r="Q27" s="18">
        <v>1</v>
      </c>
      <c r="R27" s="84">
        <f>IF(N27="",1,IF(AND(N27=P27,M28=""),1,IF(AND(M28=P27,L31=""),1,IF(AND(L31=P27,K37=""),1,IF(AND(K37=P27,K24=""),1,IF(AND(K24=P27,I24=""),1,0))))))</f>
        <v>0</v>
      </c>
    </row>
    <row r="28" spans="1:18" ht="15.75" thickBot="1">
      <c r="A28" s="83">
        <f>IF(D27="",1,IF(AND(D27=C28,E28=""),1,IF(AND(E28=C28,F31=""),1,IF(AND(F31=C28,G37=""),1,IF(AND(G37=C28,G24=""),1,IF(AND(G24=C28,I24=""),1,0))))))</f>
        <v>0</v>
      </c>
      <c r="B28" s="13">
        <v>16</v>
      </c>
      <c r="C28" s="76" t="s">
        <v>76</v>
      </c>
      <c r="E28" s="80" t="s">
        <v>32</v>
      </c>
      <c r="L28" s="16"/>
      <c r="M28" s="56" t="s">
        <v>21</v>
      </c>
      <c r="P28" s="47" t="s">
        <v>85</v>
      </c>
      <c r="Q28" s="19">
        <v>16</v>
      </c>
      <c r="R28" s="85">
        <f>IF(N27="",1,IF(AND(N27=P28,M28=""),1,IF(AND(M28=P28,L31=""),1,IF(AND(L31=P28,K37=""),1,IF(AND(K37=P28,K24=""),1,IF(AND(K24=P28,I24=""),1,0))))))</f>
        <v>0</v>
      </c>
    </row>
    <row r="29" spans="1:18" ht="9" customHeight="1" thickBot="1">
      <c r="B29" s="2"/>
      <c r="E29" s="15"/>
      <c r="F29" s="15"/>
      <c r="L29" s="17"/>
      <c r="M29" s="17"/>
      <c r="Q29" s="2"/>
      <c r="R29" s="86"/>
    </row>
    <row r="30" spans="1:18" ht="15.75" thickBot="1">
      <c r="A30" s="83">
        <f>IF(D30="",1,IF(AND(D30=C30,E28=""),1,IF(AND(E28=C30,F31=""),1,IF(AND(F31=C30,G37=""),1,IF(AND(G37=C30,G24=""),1,IF(AND(G24=C30,I24=""),1,0))))))</f>
        <v>0</v>
      </c>
      <c r="B30" s="14">
        <v>8</v>
      </c>
      <c r="C30" s="44" t="s">
        <v>24</v>
      </c>
      <c r="D30" s="61" t="s">
        <v>63</v>
      </c>
      <c r="E30" s="15"/>
      <c r="F30" s="15"/>
      <c r="L30" s="17"/>
      <c r="M30" s="17"/>
      <c r="N30" s="56" t="s">
        <v>60</v>
      </c>
      <c r="P30" s="55" t="s">
        <v>60</v>
      </c>
      <c r="Q30" s="20">
        <v>8</v>
      </c>
      <c r="R30" s="85">
        <f>IF(N30="",1,IF(AND(N30=P30,M28=""),1,IF(AND(M28=P30,L31=""),1,IF(AND(L31=P30,K37=""),1,IF(AND(K37=P30,K24=""),1,IF(AND(K24=P30,I24=""),1,0))))))</f>
        <v>0</v>
      </c>
    </row>
    <row r="31" spans="1:18" ht="15.75" thickBot="1">
      <c r="A31" s="83">
        <f>IF(D30="",1,IF(AND(D30=C31,E28=""),1,IF(AND(E28=C31,F31=""),1,IF(AND(F31=C31,G37=""),1,IF(AND(G37=C31,G24=""),1,IF(AND(G24=C31,I24=""),1,0))))))</f>
        <v>0</v>
      </c>
      <c r="B31" s="13">
        <v>9</v>
      </c>
      <c r="C31" s="63" t="s">
        <v>63</v>
      </c>
      <c r="F31" s="46" t="s">
        <v>41</v>
      </c>
      <c r="G31" s="16"/>
      <c r="K31" s="16"/>
      <c r="L31" s="56" t="s">
        <v>21</v>
      </c>
      <c r="P31" s="62" t="s">
        <v>62</v>
      </c>
      <c r="Q31" s="19">
        <v>9</v>
      </c>
      <c r="R31" s="85">
        <f>IF(N30="",1,IF(AND(N30=P31,M28=""),1,IF(AND(M28=P31,L31=""),1,IF(AND(L31=P31,K37=""),1,IF(AND(K37=P31,K24=""),1,IF(AND(K24=P31,I24=""),1,0))))))</f>
        <v>0</v>
      </c>
    </row>
    <row r="32" spans="1:18" ht="5.25" customHeight="1" thickBot="1">
      <c r="B32" s="2"/>
      <c r="F32" s="15"/>
      <c r="G32" s="15"/>
      <c r="H32" s="16"/>
      <c r="J32" s="16"/>
      <c r="K32" s="17"/>
      <c r="L32" s="17"/>
      <c r="Q32" s="2"/>
      <c r="R32" s="86"/>
    </row>
    <row r="33" spans="1:18" ht="15.75" thickBot="1">
      <c r="A33" s="83">
        <f>IF(D33="",1,IF(AND(D33=C33,E34=""),1,IF(AND(E34=C33,F31=""),1,IF(AND(F31=C33,G37=""),1,IF(AND(G37=C33,G24=""),1,IF(AND(G24=C33,I24=""),1,0))))))</f>
        <v>0</v>
      </c>
      <c r="B33" s="14">
        <v>5</v>
      </c>
      <c r="C33" s="65" t="s">
        <v>66</v>
      </c>
      <c r="D33" s="66" t="s">
        <v>66</v>
      </c>
      <c r="F33" s="15"/>
      <c r="G33" s="15"/>
      <c r="H33" s="16"/>
      <c r="J33" s="16"/>
      <c r="K33" s="17"/>
      <c r="L33" s="17"/>
      <c r="M33" s="16"/>
      <c r="N33" s="71" t="s">
        <v>86</v>
      </c>
      <c r="P33" s="67" t="s">
        <v>28</v>
      </c>
      <c r="Q33" s="20">
        <v>5</v>
      </c>
      <c r="R33" s="85">
        <f>IF(N33="",1,IF(AND(N33=P33,M34=""),1,IF(AND(M34=P33,L31=""),1,IF(AND(L31=P33,K37=""),1,IF(AND(K37=P33,K24=""),1,IF(AND(K24=P33,I24=""),1,0))))))</f>
        <v>0</v>
      </c>
    </row>
    <row r="34" spans="1:18" ht="15.75" thickBot="1">
      <c r="A34" s="83">
        <f>IF(D33="",1,IF(AND(D33=C34,E34=""),1,IF(AND(E34=C34,F31=""),1,IF(AND(F31=C34,G37=""),1,IF(AND(G37=C34,G24=""),1,IF(AND(G24=C34,I24=""),1,0))))))</f>
        <v>0</v>
      </c>
      <c r="B34" s="13">
        <v>12</v>
      </c>
      <c r="C34" s="81" t="s">
        <v>80</v>
      </c>
      <c r="E34" s="46" t="s">
        <v>41</v>
      </c>
      <c r="F34" s="15"/>
      <c r="G34" s="15"/>
      <c r="H34" s="16"/>
      <c r="J34" s="16"/>
      <c r="K34" s="17"/>
      <c r="L34" s="17"/>
      <c r="M34" s="77" t="s">
        <v>75</v>
      </c>
      <c r="P34" s="72" t="s">
        <v>86</v>
      </c>
      <c r="Q34" s="19">
        <v>12</v>
      </c>
      <c r="R34" s="85">
        <f>IF(N33="",1,IF(AND(N33=P34,M34=""),1,IF(AND(M34=P34,L31=""),1,IF(AND(L31=P34,K37=""),1,IF(AND(K37=P34,K24=""),1,IF(AND(K24=P34,I24=""),1,0))))))</f>
        <v>0</v>
      </c>
    </row>
    <row r="35" spans="1:18" ht="5.25" customHeight="1" thickBot="1">
      <c r="B35" s="2"/>
      <c r="E35" s="15"/>
      <c r="G35" s="15"/>
      <c r="H35" s="16"/>
      <c r="J35" s="16"/>
      <c r="K35" s="17"/>
      <c r="L35" s="16"/>
      <c r="M35" s="17"/>
      <c r="Q35" s="2"/>
      <c r="R35" s="86"/>
    </row>
    <row r="36" spans="1:18" ht="15.75" thickBot="1">
      <c r="A36" s="83">
        <f>IF(D36="",1,IF(AND(D36=C36,E34=""),1,IF(AND(E34=C36,F31=""),1,IF(AND(F31=C36,G37=""),1,IF(AND(G37=C36,G24=""),1,IF(AND(G24=C36,I24=""),1,0))))))</f>
        <v>0</v>
      </c>
      <c r="B36" s="14">
        <v>4</v>
      </c>
      <c r="C36" s="44" t="s">
        <v>41</v>
      </c>
      <c r="D36" s="46" t="s">
        <v>41</v>
      </c>
      <c r="E36" s="15"/>
      <c r="G36" s="15"/>
      <c r="H36" s="16"/>
      <c r="J36" s="16"/>
      <c r="K36" s="17"/>
      <c r="L36" s="16"/>
      <c r="M36" s="17"/>
      <c r="N36" s="77" t="s">
        <v>75</v>
      </c>
      <c r="P36" s="54" t="s">
        <v>23</v>
      </c>
      <c r="Q36" s="20">
        <v>4</v>
      </c>
      <c r="R36" s="85">
        <f>IF(N36="",1,IF(AND(N36=P36,M34=""),1,IF(AND(M34=P36,L31=""),1,IF(AND(L31=P36,K37=""),1,IF(AND(K37=P36,K24=""),1,IF(AND(K24=P36,I24=""),1,0))))))</f>
        <v>0</v>
      </c>
    </row>
    <row r="37" spans="1:18" ht="15.75" thickBot="1">
      <c r="A37" s="83">
        <f>IF(D36="",1,IF(AND(D36=C37,E34=""),1,IF(AND(E34=C37,F31=""),1,IF(AND(F31=C37,G37=""),1,IF(AND(G37=C37,G24=""),1,IF(AND(G24=C37,I24=""),1,0))))))</f>
        <v>0</v>
      </c>
      <c r="B37" s="13">
        <v>13</v>
      </c>
      <c r="C37" s="76" t="s">
        <v>74</v>
      </c>
      <c r="G37" s="46" t="s">
        <v>41</v>
      </c>
      <c r="H37" s="16"/>
      <c r="J37" s="16"/>
      <c r="K37" s="50" t="s">
        <v>30</v>
      </c>
      <c r="L37" s="16"/>
      <c r="P37" s="77" t="s">
        <v>75</v>
      </c>
      <c r="Q37" s="19">
        <v>13</v>
      </c>
      <c r="R37" s="85">
        <f>IF(N36="",1,IF(AND(N36=P37,M34=""),1,IF(AND(M34=P37,L31=""),1,IF(AND(L31=P37,K37=""),1,IF(AND(K37=P37,K24=""),1,IF(AND(K24=P37,I24=""),1,0))))))</f>
        <v>0</v>
      </c>
    </row>
    <row r="38" spans="1:18" ht="6" customHeight="1" thickBot="1">
      <c r="B38" s="2"/>
      <c r="G38" s="15"/>
      <c r="H38" s="16"/>
      <c r="J38" s="16"/>
      <c r="K38" s="17"/>
      <c r="L38" s="16"/>
      <c r="Q38" s="2"/>
      <c r="R38" s="86"/>
    </row>
    <row r="39" spans="1:18" ht="15.75" thickBot="1">
      <c r="A39" s="83">
        <f>IF(D39="",1,IF(AND(D39=C39,E40=""),1,IF(AND(E40=C39,F43=""),1,IF(AND(F43=C39,G37=""),1,IF(AND(G37=C39,G24=""),1,IF(AND(G24=C39,I24=""),1,0))))))</f>
        <v>0</v>
      </c>
      <c r="B39" s="14">
        <v>6</v>
      </c>
      <c r="C39" s="57" t="s">
        <v>59</v>
      </c>
      <c r="D39" s="56" t="s">
        <v>59</v>
      </c>
      <c r="G39" s="15"/>
      <c r="H39" s="16"/>
      <c r="J39" s="16"/>
      <c r="K39" s="17"/>
      <c r="L39" s="16"/>
      <c r="N39" s="77" t="s">
        <v>82</v>
      </c>
      <c r="P39" s="78" t="s">
        <v>29</v>
      </c>
      <c r="Q39" s="20">
        <v>6</v>
      </c>
      <c r="R39" s="85">
        <f>IF(N39="",1,IF(AND(N39=P39,M40=""),1,IF(AND(M40=P39,L43=""),1,IF(AND(L43=P39,K37=""),1,IF(AND(K37=P39,K24=""),1,IF(AND(K24=P39,I24=""),1,0))))))</f>
        <v>0</v>
      </c>
    </row>
    <row r="40" spans="1:18" ht="15.75" thickBot="1">
      <c r="A40" s="83">
        <f>IF(D39="",1,IF(AND(D39=C40,E40=""),1,IF(AND(E40=C40,F43=""),1,IF(AND(F43=C40,G37=""),1,IF(AND(G37=C40,G24=""),1,IF(AND(G24=C40,I24=""),1,0))))))</f>
        <v>0</v>
      </c>
      <c r="B40" s="13">
        <v>11</v>
      </c>
      <c r="C40" s="76" t="s">
        <v>73</v>
      </c>
      <c r="E40" s="51" t="s">
        <v>19</v>
      </c>
      <c r="G40" s="15"/>
      <c r="H40" s="16"/>
      <c r="J40" s="16"/>
      <c r="K40" s="17"/>
      <c r="L40" s="16"/>
      <c r="M40" s="77" t="s">
        <v>82</v>
      </c>
      <c r="P40" s="77" t="s">
        <v>82</v>
      </c>
      <c r="Q40" s="19">
        <v>11</v>
      </c>
      <c r="R40" s="85">
        <f>IF(N39="",1,IF(AND(N39=P40,M40=""),1,IF(AND(M40=P40,L43=""),1,IF(AND(L43=P40,K37=""),1,IF(AND(K37=P40,K24=""),1,IF(AND(K24=P40,I24=""),1,0))))))</f>
        <v>0</v>
      </c>
    </row>
    <row r="41" spans="1:18" ht="7.5" customHeight="1" thickBot="1">
      <c r="B41" s="2"/>
      <c r="E41" s="15"/>
      <c r="F41" s="15"/>
      <c r="G41" s="15"/>
      <c r="H41" s="16"/>
      <c r="J41" s="16"/>
      <c r="K41" s="17"/>
      <c r="L41" s="17"/>
      <c r="M41" s="17"/>
      <c r="Q41" s="2"/>
      <c r="R41" s="86"/>
    </row>
    <row r="42" spans="1:18" ht="15.75" thickBot="1">
      <c r="A42" s="83">
        <f>IF(D42="",1,IF(AND(D42=C42,E40=""),1,IF(AND(E40=C42,F43=""),1,IF(AND(F43=C42,G37=""),1,IF(AND(G37=C42,G24=""),1,IF(AND(G24=C42,I24=""),1,0))))))</f>
        <v>0</v>
      </c>
      <c r="B42" s="14">
        <v>3</v>
      </c>
      <c r="C42" s="51" t="s">
        <v>19</v>
      </c>
      <c r="D42" s="51" t="s">
        <v>19</v>
      </c>
      <c r="E42" s="15"/>
      <c r="F42" s="15"/>
      <c r="G42" s="15"/>
      <c r="H42" s="16"/>
      <c r="J42" s="16"/>
      <c r="K42" s="17"/>
      <c r="L42" s="17"/>
      <c r="M42" s="17"/>
      <c r="N42" s="46" t="s">
        <v>40</v>
      </c>
      <c r="P42" s="45" t="s">
        <v>40</v>
      </c>
      <c r="Q42" s="20">
        <v>3</v>
      </c>
      <c r="R42" s="85">
        <f>IF(N42="",1,IF(AND(N42=P42,M40=""),1,IF(AND(M40=P42,L43=""),1,IF(AND(L43=P42,K37=""),1,IF(AND(K37=P42,K24=""),1,IF(AND(K24=P42,I24=""),1,0))))))</f>
        <v>0</v>
      </c>
    </row>
    <row r="43" spans="1:18" ht="15.75" thickBot="1">
      <c r="A43" s="83">
        <f>IF(D42="",1,IF(AND(D42=C43,E40=""),1,IF(AND(E40=C43,F43=""),1,IF(AND(F43=C43,G37=""),1,IF(AND(G37=C43,G24=""),1,IF(AND(G24=C43,I24=""),1,0))))))</f>
        <v>0</v>
      </c>
      <c r="B43" s="13">
        <v>14</v>
      </c>
      <c r="C43" s="74" t="s">
        <v>70</v>
      </c>
      <c r="F43" s="71" t="s">
        <v>31</v>
      </c>
      <c r="G43" s="15"/>
      <c r="H43" s="16"/>
      <c r="J43" s="16"/>
      <c r="K43" s="17"/>
      <c r="L43" s="50" t="s">
        <v>30</v>
      </c>
      <c r="P43" s="69" t="s">
        <v>34</v>
      </c>
      <c r="Q43" s="19">
        <v>14</v>
      </c>
      <c r="R43" s="85">
        <f>IF(N42="",1,IF(AND(N42=P43,M40=""),1,IF(AND(M40=P43,L43=""),1,IF(AND(L43=P43,K37=""),1,IF(AND(K37=P43,K24=""),1,IF(AND(K24=P43,I24=""),1,0))))))</f>
        <v>0</v>
      </c>
    </row>
    <row r="44" spans="1:18" ht="5.25" customHeight="1" thickBot="1">
      <c r="B44" s="2"/>
      <c r="C44" s="21"/>
      <c r="F44" s="15"/>
      <c r="L44" s="17"/>
      <c r="Q44" s="2"/>
      <c r="R44" s="86"/>
    </row>
    <row r="45" spans="1:18" ht="15.75" thickBot="1">
      <c r="A45" s="83">
        <f>IF(D45="",1,IF(AND(D45=C45,E46=""),1,IF(AND(E46=C45,F43=""),1,IF(AND(F43=C45,G37=""),1,IF(AND(G37=C45,G24=""),1,IF(AND(G24=C45,I24=""),1,0))))))</f>
        <v>0</v>
      </c>
      <c r="B45" s="14">
        <v>7</v>
      </c>
      <c r="C45" s="73" t="s">
        <v>31</v>
      </c>
      <c r="D45" s="71" t="s">
        <v>31</v>
      </c>
      <c r="F45" s="15"/>
      <c r="L45" s="17"/>
      <c r="N45" s="56" t="s">
        <v>39</v>
      </c>
      <c r="P45" s="49" t="s">
        <v>56</v>
      </c>
      <c r="Q45" s="20">
        <v>7</v>
      </c>
      <c r="R45" s="85">
        <f>IF(N45="",1,IF(AND(N45=P45,M46=""),1,IF(AND(M46=P45,L43=""),1,IF(AND(L43=P45,K37=""),1,IF(AND(K37=P45,K24=""),1,IF(AND(K24=P45,I24=""),1,0))))))</f>
        <v>0</v>
      </c>
    </row>
    <row r="46" spans="1:18" ht="15.75" thickBot="1">
      <c r="A46" s="83">
        <f>IF(D45="",1,IF(AND(D45=C46,E46=""),1,IF(AND(E46=C46,F43=""),1,IF(AND(F43=C46,G37=""),1,IF(AND(G37=C46,G24=""),1,IF(AND(G24=C46,I24=""),1,0))))))</f>
        <v>0</v>
      </c>
      <c r="B46" s="13">
        <v>10</v>
      </c>
      <c r="C46" s="59" t="s">
        <v>61</v>
      </c>
      <c r="E46" s="71" t="s">
        <v>31</v>
      </c>
      <c r="F46" s="15"/>
      <c r="L46" s="17"/>
      <c r="M46" s="50" t="s">
        <v>30</v>
      </c>
      <c r="P46" s="58" t="s">
        <v>39</v>
      </c>
      <c r="Q46" s="19">
        <v>10</v>
      </c>
      <c r="R46" s="85">
        <f>IF(N45="",1,IF(AND(N45=P46,M46=""),1,IF(AND(M46=P46,L43=""),1,IF(AND(L43=P46,K37=""),1,IF(AND(K37=P46,K24=""),1,IF(AND(K24=P46,I24=""),1,0))))))</f>
        <v>0</v>
      </c>
    </row>
    <row r="47" spans="1:18" ht="6" customHeight="1" thickBot="1">
      <c r="B47" s="2"/>
      <c r="E47" s="15"/>
      <c r="L47" s="16"/>
      <c r="M47" s="23"/>
      <c r="Q47" s="2"/>
      <c r="R47" s="86"/>
    </row>
    <row r="48" spans="1:18" ht="15.75" thickBot="1">
      <c r="A48" s="83">
        <f>IF(D48="",1,IF(AND(D48=C48,E46=""),1,IF(AND(E46=C48,F43=""),1,IF(AND(F43=C48,G37=""),1,IF(AND(G37=C48,G24=""),1,IF(AND(G24=C48,I24=""),1,0))))))</f>
        <v>0</v>
      </c>
      <c r="B48" s="14">
        <v>2</v>
      </c>
      <c r="C48" s="60" t="s">
        <v>27</v>
      </c>
      <c r="D48" s="71" t="s">
        <v>81</v>
      </c>
      <c r="E48" s="15"/>
      <c r="L48" s="16"/>
      <c r="M48" s="17"/>
      <c r="N48" s="50" t="s">
        <v>30</v>
      </c>
      <c r="P48" s="49" t="s">
        <v>30</v>
      </c>
      <c r="Q48" s="20">
        <v>2</v>
      </c>
      <c r="R48" s="85">
        <f>IF(N48="",1,IF(AND(N48=P48,M46=""),1,IF(AND(M46=P48,L43=""),1,IF(AND(L43=P48,K37=""),1,IF(AND(K37=P48,K24=""),1,IF(AND(K24=P48,I24=""),1,0))))))</f>
        <v>0</v>
      </c>
    </row>
    <row r="49" spans="1:18" ht="15.75" thickBot="1">
      <c r="A49" s="83">
        <f>IF(D48="",1,IF(AND(D48=C49,E46=""),1,IF(AND(E46=C49,F43=""),1,IF(AND(F43=C49,G37=""),1,IF(AND(G37=C49,G24=""),1,IF(AND(G24=C49,I24=""),1,0))))))</f>
        <v>0</v>
      </c>
      <c r="B49" s="13">
        <v>15</v>
      </c>
      <c r="C49" s="74" t="s">
        <v>81</v>
      </c>
      <c r="P49" s="58" t="s">
        <v>83</v>
      </c>
      <c r="Q49" s="19">
        <v>15</v>
      </c>
      <c r="R49" s="85">
        <f>IF(N48="",1,IF(AND(N48=P49,M46=""),1,IF(AND(M46=P49,L43=""),1,IF(AND(L43=P49,K37=""),1,IF(AND(K37=P49,K24=""),1,IF(AND(K24=P49,I24=""),1,0))))))</f>
        <v>0</v>
      </c>
    </row>
    <row r="50" spans="1:18" ht="9.9499999999999993" customHeight="1"/>
    <row r="51" spans="1:18" ht="9.9499999999999993" customHeight="1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tabSelected="1" zoomScaleNormal="100" workbookViewId="0">
      <selection activeCell="T5" sqref="T5"/>
    </sheetView>
  </sheetViews>
  <sheetFormatPr defaultRowHeight="15"/>
  <cols>
    <col min="1" max="1" width="13.7109375" bestFit="1" customWidth="1"/>
    <col min="2" max="2" width="18.85546875" customWidth="1"/>
    <col min="3" max="3" width="2.42578125" customWidth="1"/>
    <col min="4" max="4" width="7" style="2" customWidth="1"/>
    <col min="5" max="5" width="18.85546875" customWidth="1"/>
    <col min="6" max="6" width="2.42578125" customWidth="1"/>
    <col min="7" max="7" width="7" style="2" customWidth="1"/>
    <col min="8" max="8" width="18.85546875" customWidth="1"/>
    <col min="9" max="9" width="2.42578125" customWidth="1"/>
    <col min="10" max="10" width="7" style="2" customWidth="1"/>
    <col min="11" max="11" width="18.85546875" customWidth="1"/>
    <col min="12" max="12" width="2.42578125" customWidth="1"/>
    <col min="13" max="13" width="7" style="2" customWidth="1"/>
    <col min="14" max="14" width="3.28515625" customWidth="1"/>
    <col min="15" max="15" width="11.7109375" bestFit="1" customWidth="1"/>
    <col min="16" max="16" width="5.42578125" bestFit="1" customWidth="1"/>
    <col min="17" max="17" width="7.7109375" customWidth="1"/>
    <col min="18" max="18" width="6.5703125" customWidth="1"/>
    <col min="19" max="19" width="7.7109375" style="25" bestFit="1" customWidth="1"/>
    <col min="20" max="20" width="5.5703125" customWidth="1"/>
    <col min="21" max="21" width="4.7109375" customWidth="1"/>
  </cols>
  <sheetData>
    <row r="1" spans="1:23" s="2" customFormat="1" ht="21" customHeight="1">
      <c r="B1" s="11" t="s">
        <v>49</v>
      </c>
      <c r="C1" s="9"/>
      <c r="D1" s="9" t="s">
        <v>2</v>
      </c>
      <c r="E1" s="11" t="s">
        <v>50</v>
      </c>
      <c r="F1" s="9"/>
      <c r="G1" s="9" t="s">
        <v>2</v>
      </c>
      <c r="H1" s="11" t="s">
        <v>51</v>
      </c>
      <c r="I1" s="9"/>
      <c r="J1" s="9" t="s">
        <v>2</v>
      </c>
      <c r="K1" s="11" t="s">
        <v>45</v>
      </c>
      <c r="L1" s="9"/>
      <c r="M1" s="9" t="s">
        <v>2</v>
      </c>
      <c r="P1" s="26" t="s">
        <v>8</v>
      </c>
      <c r="Q1" s="26" t="s">
        <v>6</v>
      </c>
      <c r="R1" s="26" t="s">
        <v>7</v>
      </c>
      <c r="S1" s="27" t="s">
        <v>10</v>
      </c>
      <c r="T1" s="26" t="s">
        <v>9</v>
      </c>
    </row>
    <row r="2" spans="1:23">
      <c r="A2" s="2">
        <v>1</v>
      </c>
      <c r="B2" s="33" t="s">
        <v>17</v>
      </c>
      <c r="C2" s="33">
        <f>Bracket!A2</f>
        <v>0</v>
      </c>
      <c r="D2" s="22">
        <f>COUNTIF(Bracket!$C$2:$P$49,B2)-1</f>
        <v>6</v>
      </c>
      <c r="E2" s="33" t="s">
        <v>30</v>
      </c>
      <c r="F2" s="33">
        <f>Bracket!R48</f>
        <v>0</v>
      </c>
      <c r="G2" s="22">
        <f>COUNTIF(Bracket!$C$2:$P$49,E2)-1</f>
        <v>5</v>
      </c>
      <c r="H2" s="33" t="s">
        <v>21</v>
      </c>
      <c r="I2" s="33">
        <f>Bracket!R27</f>
        <v>0</v>
      </c>
      <c r="J2" s="22">
        <f>COUNTIF(Bracket!$C$2:$P$49,H2)-1</f>
        <v>3</v>
      </c>
      <c r="K2" s="33" t="s">
        <v>27</v>
      </c>
      <c r="L2" s="33">
        <f>Bracket!A48</f>
        <v>0</v>
      </c>
      <c r="M2" s="22">
        <f>COUNTIF(Bracket!$C$2:$P$49,K2)-1</f>
        <v>0</v>
      </c>
      <c r="O2" s="1" t="str">
        <f>B1</f>
        <v>Nate</v>
      </c>
      <c r="P2" s="1">
        <f>D10</f>
        <v>11</v>
      </c>
      <c r="Q2" s="28" t="str">
        <f>IF(P2=$P$11,$P$12,($P$11-P2))</f>
        <v>----</v>
      </c>
      <c r="R2" s="28">
        <f>C10</f>
        <v>0</v>
      </c>
      <c r="S2" s="29"/>
      <c r="T2" s="2">
        <v>1</v>
      </c>
    </row>
    <row r="3" spans="1:23">
      <c r="A3" s="2">
        <v>2</v>
      </c>
      <c r="B3" s="33" t="s">
        <v>41</v>
      </c>
      <c r="C3" s="33">
        <f>Bracket!A36</f>
        <v>0</v>
      </c>
      <c r="D3" s="22">
        <f>COUNTIF(Bracket!$C$2:$P$49,B3)-1</f>
        <v>4</v>
      </c>
      <c r="E3" s="33" t="s">
        <v>42</v>
      </c>
      <c r="F3" s="33">
        <f>Bracket!R8</f>
        <v>0</v>
      </c>
      <c r="G3" s="22">
        <f>COUNTIF(Bracket!$C$2:$P$49,E3)-1</f>
        <v>1</v>
      </c>
      <c r="H3" s="33" t="s">
        <v>38</v>
      </c>
      <c r="I3" s="33">
        <f>Bracket!R17</f>
        <v>0</v>
      </c>
      <c r="J3" s="22">
        <f>COUNTIF(Bracket!$C$2:$P$49,H3)-1</f>
        <v>1</v>
      </c>
      <c r="K3" s="33" t="s">
        <v>23</v>
      </c>
      <c r="L3" s="33">
        <f>Bracket!R36</f>
        <v>0</v>
      </c>
      <c r="M3" s="22">
        <f>COUNTIF(Bracket!$C$2:$P$49,K3)-1</f>
        <v>0</v>
      </c>
      <c r="O3" s="1" t="str">
        <f>E1</f>
        <v>Farbod</v>
      </c>
      <c r="P3" s="1">
        <f>G10</f>
        <v>10</v>
      </c>
      <c r="Q3" s="28">
        <f t="shared" ref="Q3:Q9" si="0">IF(P3=$P$11,$P$12,($P$11-P3))</f>
        <v>1</v>
      </c>
      <c r="R3" s="28">
        <f>F10</f>
        <v>0</v>
      </c>
      <c r="S3" s="29"/>
      <c r="T3" s="2">
        <v>3</v>
      </c>
    </row>
    <row r="4" spans="1:23">
      <c r="A4" s="2">
        <v>3</v>
      </c>
      <c r="B4" s="33" t="s">
        <v>40</v>
      </c>
      <c r="C4" s="33">
        <f>Bracket!R42</f>
        <v>0</v>
      </c>
      <c r="D4" s="22">
        <f>COUNTIF(Bracket!$C$2:$P$49,B4)-1</f>
        <v>1</v>
      </c>
      <c r="E4" s="33" t="s">
        <v>19</v>
      </c>
      <c r="F4" s="33">
        <f>Bracket!A42</f>
        <v>0</v>
      </c>
      <c r="G4" s="22">
        <f>COUNTIF(Bracket!$C$2:$P$49,E4)-1</f>
        <v>2</v>
      </c>
      <c r="H4" s="33" t="s">
        <v>58</v>
      </c>
      <c r="I4" s="33">
        <f>Bracket!A8</f>
        <v>0</v>
      </c>
      <c r="J4" s="22">
        <f>COUNTIF(Bracket!$C$2:$P$49,H4)-1</f>
        <v>0</v>
      </c>
      <c r="K4" s="33" t="s">
        <v>26</v>
      </c>
      <c r="L4" s="33">
        <f>Bracket!R14</f>
        <v>0</v>
      </c>
      <c r="M4" s="22">
        <f>COUNTIF(Bracket!$C$2:$P$49,K4)-1</f>
        <v>2</v>
      </c>
      <c r="O4" s="1" t="str">
        <f>H1</f>
        <v>Phil</v>
      </c>
      <c r="P4" s="1">
        <f>J10</f>
        <v>7</v>
      </c>
      <c r="Q4" s="28">
        <f t="shared" si="0"/>
        <v>4</v>
      </c>
      <c r="R4" s="28">
        <f>I10</f>
        <v>0</v>
      </c>
      <c r="S4" s="29"/>
      <c r="T4" s="2">
        <v>6</v>
      </c>
    </row>
    <row r="5" spans="1:23">
      <c r="A5" s="2">
        <v>4</v>
      </c>
      <c r="B5" s="33" t="s">
        <v>53</v>
      </c>
      <c r="C5" s="33">
        <f>Bracket!A6</f>
        <v>0</v>
      </c>
      <c r="D5" s="22">
        <f>COUNTIF(Bracket!$C$2:$P$49,B5)-1</f>
        <v>0</v>
      </c>
      <c r="E5" s="33" t="s">
        <v>56</v>
      </c>
      <c r="F5" s="33">
        <f>Bracket!R45</f>
        <v>0</v>
      </c>
      <c r="G5" s="22">
        <f>COUNTIF(Bracket!$C$2:$P$49,E5)-1</f>
        <v>0</v>
      </c>
      <c r="H5" s="33" t="s">
        <v>59</v>
      </c>
      <c r="I5" s="33">
        <f>Bracket!A39</f>
        <v>0</v>
      </c>
      <c r="J5" s="22">
        <f>COUNTIF(Bracket!$C$2:$P$49,H5)-1</f>
        <v>1</v>
      </c>
      <c r="K5" s="33" t="s">
        <v>37</v>
      </c>
      <c r="L5" s="33">
        <f>Bracket!A20</f>
        <v>0</v>
      </c>
      <c r="M5" s="22">
        <f>COUNTIF(Bracket!$C$2:$P$49,K5)-1</f>
        <v>0</v>
      </c>
      <c r="O5" s="1" t="str">
        <f>K1</f>
        <v>Nicole</v>
      </c>
      <c r="P5" s="1">
        <f>M10</f>
        <v>4</v>
      </c>
      <c r="Q5" s="28">
        <f t="shared" si="0"/>
        <v>7</v>
      </c>
      <c r="R5" s="28">
        <f>L10</f>
        <v>0</v>
      </c>
      <c r="S5" s="29"/>
      <c r="T5" s="2">
        <v>8</v>
      </c>
    </row>
    <row r="6" spans="1:23">
      <c r="A6" s="2">
        <v>5</v>
      </c>
      <c r="B6" s="33" t="s">
        <v>24</v>
      </c>
      <c r="C6" s="33">
        <f>Bracket!A30</f>
        <v>0</v>
      </c>
      <c r="D6" s="22">
        <f>COUNTIF(Bracket!$C$2:$P$49,B6)-1</f>
        <v>0</v>
      </c>
      <c r="E6" s="33" t="s">
        <v>16</v>
      </c>
      <c r="F6" s="33">
        <f>Bracket!R21</f>
        <v>0</v>
      </c>
      <c r="G6" s="22">
        <f>COUNTIF(Bracket!$C$2:$P$49,E6)-1</f>
        <v>0</v>
      </c>
      <c r="H6" s="33" t="s">
        <v>60</v>
      </c>
      <c r="I6" s="33">
        <f>Bracket!R30</f>
        <v>0</v>
      </c>
      <c r="J6" s="22">
        <f>COUNTIF(Bracket!$C$2:$P$49,H6)-1</f>
        <v>1</v>
      </c>
      <c r="K6" s="33" t="s">
        <v>62</v>
      </c>
      <c r="L6" s="33">
        <f>Bracket!R31</f>
        <v>0</v>
      </c>
      <c r="M6" s="22">
        <f>COUNTIF(Bracket!$C$2:$P$49,K6)-1</f>
        <v>0</v>
      </c>
      <c r="O6" s="1" t="str">
        <f>B13</f>
        <v>Rich</v>
      </c>
      <c r="P6" s="1">
        <f>D22</f>
        <v>7</v>
      </c>
      <c r="Q6" s="28">
        <f t="shared" si="0"/>
        <v>4</v>
      </c>
      <c r="R6" s="28">
        <f>C22</f>
        <v>0</v>
      </c>
      <c r="S6" s="29"/>
      <c r="T6" s="2">
        <v>4</v>
      </c>
    </row>
    <row r="7" spans="1:23">
      <c r="A7" s="2">
        <v>6</v>
      </c>
      <c r="B7" s="33" t="s">
        <v>54</v>
      </c>
      <c r="C7" s="33">
        <f>Bracket!R9</f>
        <v>0</v>
      </c>
      <c r="D7" s="22">
        <f>COUNTIF(Bracket!$C$2:$P$49,B7)-1</f>
        <v>0</v>
      </c>
      <c r="E7" s="33" t="s">
        <v>48</v>
      </c>
      <c r="F7" s="33">
        <f>Bracket!A9</f>
        <v>0</v>
      </c>
      <c r="G7" s="22">
        <f>COUNTIF(Bracket!$C$2:$P$49,E7)-1</f>
        <v>1</v>
      </c>
      <c r="H7" s="33" t="s">
        <v>39</v>
      </c>
      <c r="I7" s="33">
        <f>Bracket!R46</f>
        <v>0</v>
      </c>
      <c r="J7" s="22">
        <f>COUNTIF(Bracket!$C$2:$P$49,H7)-1</f>
        <v>1</v>
      </c>
      <c r="K7" s="33" t="s">
        <v>63</v>
      </c>
      <c r="L7" s="33">
        <f>Bracket!A31</f>
        <v>0</v>
      </c>
      <c r="M7" s="22">
        <f>COUNTIF(Bracket!$C$2:$P$49,K7)-1</f>
        <v>1</v>
      </c>
      <c r="O7" s="1" t="str">
        <f>E13</f>
        <v>Greg</v>
      </c>
      <c r="P7" s="1">
        <f>G22</f>
        <v>11</v>
      </c>
      <c r="Q7" s="28" t="str">
        <f t="shared" si="0"/>
        <v>----</v>
      </c>
      <c r="R7" s="28">
        <f>F22</f>
        <v>0</v>
      </c>
      <c r="S7" s="29"/>
      <c r="T7" s="2">
        <v>2</v>
      </c>
    </row>
    <row r="8" spans="1:23">
      <c r="A8" s="2">
        <v>7</v>
      </c>
      <c r="B8" s="33" t="s">
        <v>55</v>
      </c>
      <c r="C8" s="33">
        <f>Bracket!R18</f>
        <v>0</v>
      </c>
      <c r="D8" s="22">
        <f>COUNTIF(Bracket!$C$2:$P$49,B8)-1</f>
        <v>0</v>
      </c>
      <c r="E8" s="33" t="s">
        <v>57</v>
      </c>
      <c r="F8" s="33">
        <f>Bracket!A15</f>
        <v>0</v>
      </c>
      <c r="G8" s="22">
        <f>COUNTIF(Bracket!$C$2:$P$49,E8)-1</f>
        <v>1</v>
      </c>
      <c r="H8" s="33" t="s">
        <v>61</v>
      </c>
      <c r="I8" s="33">
        <f>Bracket!A46</f>
        <v>0</v>
      </c>
      <c r="J8" s="22">
        <f>COUNTIF(Bracket!$C$2:$P$49,H8)-1</f>
        <v>0</v>
      </c>
      <c r="K8" s="33" t="s">
        <v>64</v>
      </c>
      <c r="L8" s="33">
        <f>Bracket!A5</f>
        <v>0</v>
      </c>
      <c r="M8" s="22">
        <f>COUNTIF(Bracket!$C$2:$P$49,K8)-1</f>
        <v>1</v>
      </c>
      <c r="O8" s="1" t="str">
        <f>H13</f>
        <v>Mitch</v>
      </c>
      <c r="P8" s="1">
        <f>J22</f>
        <v>7</v>
      </c>
      <c r="Q8" s="28">
        <f t="shared" si="0"/>
        <v>4</v>
      </c>
      <c r="R8" s="28">
        <f>I22</f>
        <v>0</v>
      </c>
      <c r="S8" s="29"/>
      <c r="T8" s="2">
        <v>5</v>
      </c>
    </row>
    <row r="9" spans="1:23" ht="15.75" thickBot="1">
      <c r="A9" s="2">
        <v>8</v>
      </c>
      <c r="B9" s="34" t="s">
        <v>85</v>
      </c>
      <c r="C9" s="34">
        <f>Bracket!R28</f>
        <v>0</v>
      </c>
      <c r="D9" s="22">
        <f>COUNTIF(Bracket!$C$2:$P$49,B9)-1</f>
        <v>0</v>
      </c>
      <c r="E9" s="34" t="s">
        <v>84</v>
      </c>
      <c r="F9" s="34">
        <f>Bracket!A3</f>
        <v>0</v>
      </c>
      <c r="G9" s="22">
        <f>COUNTIF(Bracket!$C$2:$P$49,E9)-1</f>
        <v>0</v>
      </c>
      <c r="H9" s="34" t="s">
        <v>83</v>
      </c>
      <c r="I9" s="34">
        <f>Bracket!R49</f>
        <v>0</v>
      </c>
      <c r="J9" s="22">
        <f>COUNTIF(Bracket!$C$2:$P$49,H9)-1</f>
        <v>0</v>
      </c>
      <c r="K9" s="34" t="s">
        <v>65</v>
      </c>
      <c r="L9" s="34">
        <f>Bracket!R24</f>
        <v>0</v>
      </c>
      <c r="M9" s="22">
        <f>COUNTIF(Bracket!$C$2:$P$49,K9)-1</f>
        <v>0</v>
      </c>
      <c r="O9" s="30" t="str">
        <f>K13</f>
        <v>Kent</v>
      </c>
      <c r="P9" s="30">
        <f>M22</f>
        <v>6</v>
      </c>
      <c r="Q9" s="31">
        <f t="shared" si="0"/>
        <v>5</v>
      </c>
      <c r="R9" s="31">
        <f>L22</f>
        <v>0</v>
      </c>
      <c r="S9" s="32"/>
      <c r="T9" s="2">
        <v>7</v>
      </c>
    </row>
    <row r="10" spans="1:23" ht="15.75" thickBot="1">
      <c r="A10" s="3" t="s">
        <v>1</v>
      </c>
      <c r="B10" s="4"/>
      <c r="C10" s="35">
        <f>SUM(C2:C9)</f>
        <v>0</v>
      </c>
      <c r="D10" s="10">
        <f>SUM(D2:D9)</f>
        <v>11</v>
      </c>
      <c r="E10" s="4"/>
      <c r="F10" s="35">
        <f>SUM(F2:F9)</f>
        <v>0</v>
      </c>
      <c r="G10" s="10">
        <f>SUM(G2:G9)</f>
        <v>10</v>
      </c>
      <c r="H10" s="4"/>
      <c r="I10" s="35">
        <f>SUM(I2:I9)</f>
        <v>0</v>
      </c>
      <c r="J10" s="10">
        <f>SUM(J2:J9)</f>
        <v>7</v>
      </c>
      <c r="K10" s="6"/>
      <c r="L10" s="35">
        <f>SUM(L2:L9)</f>
        <v>0</v>
      </c>
      <c r="M10" s="10">
        <f>SUM(M2:M9)</f>
        <v>4</v>
      </c>
    </row>
    <row r="11" spans="1:23">
      <c r="A11" s="1" t="s">
        <v>0</v>
      </c>
      <c r="B11" s="1">
        <v>131</v>
      </c>
      <c r="C11" s="16"/>
      <c r="E11" s="1">
        <v>153</v>
      </c>
      <c r="F11" s="16"/>
      <c r="H11" s="1">
        <v>158</v>
      </c>
      <c r="I11" s="16"/>
      <c r="K11" s="1">
        <v>138</v>
      </c>
      <c r="L11" s="16"/>
      <c r="O11" t="s">
        <v>4</v>
      </c>
      <c r="P11">
        <f>MAX(P2:P9)</f>
        <v>11</v>
      </c>
      <c r="R11" t="s">
        <v>11</v>
      </c>
    </row>
    <row r="12" spans="1:23">
      <c r="P12" s="8" t="s">
        <v>5</v>
      </c>
    </row>
    <row r="13" spans="1:23" s="2" customFormat="1">
      <c r="B13" s="11" t="s">
        <v>47</v>
      </c>
      <c r="C13" s="9"/>
      <c r="D13" s="9" t="s">
        <v>2</v>
      </c>
      <c r="E13" s="11" t="s">
        <v>46</v>
      </c>
      <c r="F13" s="9"/>
      <c r="G13" s="9" t="s">
        <v>2</v>
      </c>
      <c r="H13" s="11" t="s">
        <v>44</v>
      </c>
      <c r="I13" s="9"/>
      <c r="J13" s="9" t="s">
        <v>2</v>
      </c>
      <c r="K13" s="11" t="s">
        <v>52</v>
      </c>
      <c r="L13" s="9"/>
      <c r="M13" s="9" t="s">
        <v>2</v>
      </c>
      <c r="P13" s="7" t="s">
        <v>3</v>
      </c>
      <c r="S13" s="24"/>
      <c r="U13"/>
      <c r="V13"/>
      <c r="W13"/>
    </row>
    <row r="14" spans="1:23">
      <c r="A14" s="2">
        <v>1</v>
      </c>
      <c r="B14" s="33" t="s">
        <v>15</v>
      </c>
      <c r="C14" s="33">
        <f>Bracket!R23</f>
        <v>0</v>
      </c>
      <c r="D14" s="22">
        <f>COUNTIF(Bracket!$C$2:$P$49,B14)-1</f>
        <v>4</v>
      </c>
      <c r="E14" s="33" t="s">
        <v>20</v>
      </c>
      <c r="F14" s="33">
        <f>Bracket!R2</f>
        <v>0</v>
      </c>
      <c r="G14" s="22">
        <f>COUNTIF(Bracket!$C$2:$P$49,E14)-1</f>
        <v>3</v>
      </c>
      <c r="H14" s="33" t="s">
        <v>22</v>
      </c>
      <c r="I14" s="33">
        <f>Bracket!A23</f>
        <v>0</v>
      </c>
      <c r="J14" s="22">
        <f>COUNTIF(Bracket!$C$2:$P$49,H14)-1</f>
        <v>0</v>
      </c>
      <c r="K14" s="33" t="s">
        <v>32</v>
      </c>
      <c r="L14" s="33">
        <f>Bracket!A27</f>
        <v>0</v>
      </c>
      <c r="M14" s="22">
        <f>COUNTIF(Bracket!$C$2:$P$49,K14)-1</f>
        <v>2</v>
      </c>
      <c r="O14" t="s">
        <v>87</v>
      </c>
      <c r="P14">
        <f>SUM(P2:P9)</f>
        <v>63</v>
      </c>
    </row>
    <row r="15" spans="1:23">
      <c r="A15" s="2">
        <v>2</v>
      </c>
      <c r="B15" s="33" t="s">
        <v>66</v>
      </c>
      <c r="C15" s="33">
        <f>Bracket!A33</f>
        <v>0</v>
      </c>
      <c r="D15" s="22">
        <f>COUNTIF(Bracket!$C$2:$P$49,B15)-1</f>
        <v>1</v>
      </c>
      <c r="E15" s="33" t="s">
        <v>35</v>
      </c>
      <c r="F15" s="33">
        <f>Bracket!R11</f>
        <v>0</v>
      </c>
      <c r="G15" s="22">
        <f>COUNTIF(Bracket!$C$2:$P$49,E15)-1</f>
        <v>2</v>
      </c>
      <c r="H15" s="33" t="s">
        <v>72</v>
      </c>
      <c r="I15" s="33">
        <f>Bracket!A17</f>
        <v>0</v>
      </c>
      <c r="J15" s="22">
        <f>COUNTIF(Bracket!$C$2:$P$49,H15)-1</f>
        <v>3</v>
      </c>
      <c r="K15" s="33" t="s">
        <v>77</v>
      </c>
      <c r="L15" s="33">
        <f>Bracket!A11</f>
        <v>0</v>
      </c>
      <c r="M15" s="22">
        <f>COUNTIF(Bracket!$C$2:$P$49,K15)-1</f>
        <v>2</v>
      </c>
      <c r="O15" t="s">
        <v>88</v>
      </c>
      <c r="P15">
        <f>SUM(C10,F10,I10,L10,L22,I22,F22,C22)</f>
        <v>0</v>
      </c>
    </row>
    <row r="16" spans="1:23">
      <c r="A16" s="2">
        <v>3</v>
      </c>
      <c r="B16" s="33" t="s">
        <v>28</v>
      </c>
      <c r="C16" s="33">
        <f>Bracket!R33</f>
        <v>0</v>
      </c>
      <c r="D16" s="22">
        <f>COUNTIF(Bracket!$C$2:$P$49,B16)-1</f>
        <v>0</v>
      </c>
      <c r="E16" s="33" t="s">
        <v>33</v>
      </c>
      <c r="F16" s="33">
        <f>Bracket!R20</f>
        <v>0</v>
      </c>
      <c r="G16" s="22">
        <f>COUNTIF(Bracket!$C$2:$P$49,E16)-1</f>
        <v>1</v>
      </c>
      <c r="H16" s="33" t="s">
        <v>73</v>
      </c>
      <c r="I16" s="33">
        <f>Bracket!A40</f>
        <v>0</v>
      </c>
      <c r="J16" s="22">
        <f>COUNTIF(Bracket!$C$2:$P$49,H16)-1</f>
        <v>0</v>
      </c>
      <c r="K16" s="33" t="s">
        <v>43</v>
      </c>
      <c r="L16" s="33">
        <f>Bracket!A14</f>
        <v>0</v>
      </c>
      <c r="M16" s="22">
        <f>COUNTIF(Bracket!$C$2:$P$49,K16)-1</f>
        <v>0</v>
      </c>
      <c r="O16" t="s">
        <v>89</v>
      </c>
      <c r="P16">
        <f>SUM(P14:P15)</f>
        <v>63</v>
      </c>
    </row>
    <row r="17" spans="1:18">
      <c r="A17" s="2">
        <v>4</v>
      </c>
      <c r="B17" s="33" t="s">
        <v>36</v>
      </c>
      <c r="C17" s="33">
        <f>Bracket!R5</f>
        <v>0</v>
      </c>
      <c r="D17" s="22">
        <f>COUNTIF(Bracket!$C$2:$P$49,B17)-1</f>
        <v>1</v>
      </c>
      <c r="E17" s="33" t="s">
        <v>31</v>
      </c>
      <c r="F17" s="33">
        <f>Bracket!A45</f>
        <v>0</v>
      </c>
      <c r="G17" s="22">
        <f>COUNTIF(Bracket!$C$2:$P$49,E17)-1</f>
        <v>3</v>
      </c>
      <c r="H17" s="33" t="s">
        <v>25</v>
      </c>
      <c r="I17" s="33">
        <f>Bracket!R15</f>
        <v>0</v>
      </c>
      <c r="J17" s="22">
        <f>COUNTIF(Bracket!$C$2:$P$49,H17)-1</f>
        <v>0</v>
      </c>
      <c r="K17" s="33" t="s">
        <v>29</v>
      </c>
      <c r="L17" s="33">
        <f>Bracket!R39</f>
        <v>0</v>
      </c>
      <c r="M17" s="22">
        <f>COUNTIF(Bracket!$C$2:$P$49,K17)-1</f>
        <v>0</v>
      </c>
    </row>
    <row r="18" spans="1:18">
      <c r="A18" s="2">
        <v>5</v>
      </c>
      <c r="B18" s="33" t="s">
        <v>34</v>
      </c>
      <c r="C18" s="33">
        <f>Bracket!R43</f>
        <v>0</v>
      </c>
      <c r="D18" s="22">
        <f>COUNTIF(Bracket!$C$2:$P$49,B18)-1</f>
        <v>0</v>
      </c>
      <c r="E18" s="33" t="s">
        <v>86</v>
      </c>
      <c r="F18" s="33">
        <f>Bracket!R34</f>
        <v>0</v>
      </c>
      <c r="G18" s="22">
        <f>COUNTIF(Bracket!$C$2:$P$49,E18)-1</f>
        <v>1</v>
      </c>
      <c r="H18" s="33" t="s">
        <v>82</v>
      </c>
      <c r="I18" s="33">
        <f>Bracket!R40</f>
        <v>0</v>
      </c>
      <c r="J18" s="22">
        <f>COUNTIF(Bracket!$C$2:$P$49,H18)-1</f>
        <v>2</v>
      </c>
      <c r="K18" s="33" t="s">
        <v>78</v>
      </c>
      <c r="L18" s="33">
        <f>Bracket!R6</f>
        <v>0</v>
      </c>
      <c r="M18" s="22">
        <f>COUNTIF(Bracket!$C$2:$P$49,K18)-1</f>
        <v>0</v>
      </c>
      <c r="Q18">
        <f>SUM(B23,H23)/2</f>
        <v>133</v>
      </c>
      <c r="R18" t="s">
        <v>13</v>
      </c>
    </row>
    <row r="19" spans="1:18">
      <c r="A19" s="2">
        <v>6</v>
      </c>
      <c r="B19" s="33" t="s">
        <v>67</v>
      </c>
      <c r="C19" s="33">
        <f>Bracket!A12</f>
        <v>0</v>
      </c>
      <c r="D19" s="22">
        <f>COUNTIF(Bracket!$C$2:$P$49,B19)-1</f>
        <v>0</v>
      </c>
      <c r="E19" s="33" t="s">
        <v>70</v>
      </c>
      <c r="F19" s="33">
        <f>Bracket!A43</f>
        <v>0</v>
      </c>
      <c r="G19" s="22">
        <f>COUNTIF(Bracket!$C$2:$P$49,E19)-1</f>
        <v>0</v>
      </c>
      <c r="H19" s="33" t="s">
        <v>74</v>
      </c>
      <c r="I19" s="33">
        <f>Bracket!A37</f>
        <v>0</v>
      </c>
      <c r="J19" s="22">
        <f>COUNTIF(Bracket!$C$2:$P$49,H19)-1</f>
        <v>0</v>
      </c>
      <c r="K19" s="33" t="s">
        <v>18</v>
      </c>
      <c r="L19" s="33">
        <f>Bracket!A21</f>
        <v>0</v>
      </c>
      <c r="M19" s="22">
        <f>COUNTIF(Bracket!$C$2:$P$49,K19)-1</f>
        <v>2</v>
      </c>
      <c r="Q19">
        <f>Q18/2</f>
        <v>66.5</v>
      </c>
      <c r="R19" t="s">
        <v>12</v>
      </c>
    </row>
    <row r="20" spans="1:18">
      <c r="A20" s="2">
        <v>7</v>
      </c>
      <c r="B20" s="33" t="s">
        <v>68</v>
      </c>
      <c r="C20" s="33">
        <f>Bracket!A18</f>
        <v>0</v>
      </c>
      <c r="D20" s="22">
        <f>COUNTIF(Bracket!$C$2:$P$49,B20)-1</f>
        <v>0</v>
      </c>
      <c r="E20" s="33" t="s">
        <v>71</v>
      </c>
      <c r="F20" s="33">
        <f>Bracket!R12</f>
        <v>0</v>
      </c>
      <c r="G20" s="22">
        <f>COUNTIF(Bracket!$C$2:$P$49,E20)-1</f>
        <v>0</v>
      </c>
      <c r="H20" s="33" t="s">
        <v>75</v>
      </c>
      <c r="I20" s="33">
        <f>Bracket!R37</f>
        <v>0</v>
      </c>
      <c r="J20" s="22">
        <f>COUNTIF(Bracket!$C$2:$P$49,H20)-1</f>
        <v>2</v>
      </c>
      <c r="K20" s="33" t="s">
        <v>80</v>
      </c>
      <c r="L20" s="33">
        <f>Bracket!A34</f>
        <v>0</v>
      </c>
      <c r="M20" s="22">
        <f>COUNTIF(Bracket!$C$2:$P$49,K20)-1</f>
        <v>0</v>
      </c>
      <c r="Q20" t="s">
        <v>14</v>
      </c>
    </row>
    <row r="21" spans="1:18" ht="15.75" thickBot="1">
      <c r="A21" s="2">
        <v>8</v>
      </c>
      <c r="B21" s="34" t="s">
        <v>69</v>
      </c>
      <c r="C21" s="34">
        <f>Bracket!A24</f>
        <v>0</v>
      </c>
      <c r="D21" s="22">
        <f>COUNTIF(Bracket!$C$2:$P$49,B21)-1</f>
        <v>1</v>
      </c>
      <c r="E21" s="34" t="s">
        <v>81</v>
      </c>
      <c r="F21" s="34">
        <f>Bracket!A49</f>
        <v>0</v>
      </c>
      <c r="G21" s="22">
        <f>COUNTIF(Bracket!$C$2:$P$49,E21)-1</f>
        <v>1</v>
      </c>
      <c r="H21" s="34" t="s">
        <v>76</v>
      </c>
      <c r="I21" s="34">
        <f>Bracket!A28</f>
        <v>0</v>
      </c>
      <c r="J21" s="22">
        <f>COUNTIF(Bracket!$C$2:$P$49,H21)-1</f>
        <v>0</v>
      </c>
      <c r="K21" s="34" t="s">
        <v>79</v>
      </c>
      <c r="L21" s="34">
        <f>Bracket!R3</f>
        <v>0</v>
      </c>
      <c r="M21" s="22">
        <f>COUNTIF(Bracket!$C$2:$P$49,K21)-1</f>
        <v>0</v>
      </c>
    </row>
    <row r="22" spans="1:18" ht="15.75" thickBot="1">
      <c r="A22" s="3" t="s">
        <v>1</v>
      </c>
      <c r="B22" s="4"/>
      <c r="C22" s="35">
        <f>SUM(C14:C21)</f>
        <v>0</v>
      </c>
      <c r="D22" s="10">
        <f>SUM(D14:D21)</f>
        <v>7</v>
      </c>
      <c r="E22" s="4"/>
      <c r="F22" s="35">
        <f>SUM(F14:F21)</f>
        <v>0</v>
      </c>
      <c r="G22" s="10">
        <f>SUM(G14:G21)</f>
        <v>11</v>
      </c>
      <c r="H22" s="4"/>
      <c r="I22" s="35">
        <f>SUM(I14:I21)</f>
        <v>0</v>
      </c>
      <c r="J22" s="10">
        <f>SUM(J14:J21)</f>
        <v>7</v>
      </c>
      <c r="K22" s="5"/>
      <c r="L22" s="35">
        <f>SUM(L14:L21)</f>
        <v>0</v>
      </c>
      <c r="M22" s="10">
        <f>SUM(M14:M21)</f>
        <v>6</v>
      </c>
    </row>
    <row r="23" spans="1:18">
      <c r="A23" s="1" t="s">
        <v>0</v>
      </c>
      <c r="B23" s="1">
        <v>125</v>
      </c>
      <c r="C23" s="16"/>
      <c r="E23" s="1">
        <v>139</v>
      </c>
      <c r="F23" s="16"/>
      <c r="H23" s="1">
        <v>141</v>
      </c>
      <c r="I23" s="16"/>
      <c r="K23" s="1">
        <v>157</v>
      </c>
      <c r="L23" s="16"/>
    </row>
    <row r="26" spans="1:18">
      <c r="D26"/>
    </row>
  </sheetData>
  <conditionalFormatting sqref="O2:S9">
    <cfRule type="expression" dxfId="9" priority="9">
      <formula>$R2=0</formula>
    </cfRule>
    <cfRule type="expression" dxfId="8" priority="10">
      <formula>$P2=$P$11</formula>
    </cfRule>
  </conditionalFormatting>
  <conditionalFormatting sqref="H14:J21">
    <cfRule type="expression" dxfId="7" priority="8">
      <formula>$I14=0</formula>
    </cfRule>
  </conditionalFormatting>
  <conditionalFormatting sqref="B2:D9">
    <cfRule type="expression" dxfId="6" priority="7">
      <formula>$C2=0</formula>
    </cfRule>
  </conditionalFormatting>
  <conditionalFormatting sqref="K14:M21">
    <cfRule type="expression" dxfId="5" priority="6">
      <formula>$L14=0</formula>
    </cfRule>
  </conditionalFormatting>
  <conditionalFormatting sqref="E2:G9">
    <cfRule type="expression" dxfId="4" priority="5">
      <formula>$F2=0</formula>
    </cfRule>
  </conditionalFormatting>
  <conditionalFormatting sqref="H2:J9">
    <cfRule type="expression" dxfId="3" priority="4">
      <formula>$I2=0</formula>
    </cfRule>
  </conditionalFormatting>
  <conditionalFormatting sqref="K2:M9">
    <cfRule type="expression" dxfId="2" priority="3">
      <formula>$L2=0</formula>
    </cfRule>
  </conditionalFormatting>
  <conditionalFormatting sqref="B14:D21">
    <cfRule type="expression" dxfId="1" priority="2">
      <formula>$C14=0</formula>
    </cfRule>
  </conditionalFormatting>
  <conditionalFormatting sqref="E14:G21">
    <cfRule type="expression" dxfId="0" priority="1">
      <formula>$F14=0</formula>
    </cfRule>
  </conditionalFormatting>
  <pageMargins left="0.7" right="0.7" top="0.75" bottom="0.75" header="0.3" footer="0.3"/>
  <pageSetup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Bracket</vt:lpstr>
      <vt:lpstr>Draft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 Hemingson</dc:creator>
  <cp:lastModifiedBy>rkamprath</cp:lastModifiedBy>
  <dcterms:created xsi:type="dcterms:W3CDTF">2010-03-18T22:25:57Z</dcterms:created>
  <dcterms:modified xsi:type="dcterms:W3CDTF">2012-04-06T00:17:23Z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